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3.2018\"/>
    </mc:Choice>
  </mc:AlternateContent>
  <bookViews>
    <workbookView xWindow="14385" yWindow="-15" windowWidth="14430" windowHeight="12855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62913"/>
</workbook>
</file>

<file path=xl/calcChain.xml><?xml version="1.0" encoding="utf-8"?>
<calcChain xmlns="http://schemas.openxmlformats.org/spreadsheetml/2006/main">
  <c r="K39" i="20" l="1"/>
  <c r="J39" i="20"/>
  <c r="K17" i="23" l="1"/>
  <c r="J17" i="23"/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47" i="22"/>
  <c r="M47" i="22"/>
  <c r="K49" i="20"/>
  <c r="K45" i="22"/>
  <c r="K49" i="22" s="1"/>
  <c r="J47" i="22"/>
  <c r="J45" i="22"/>
  <c r="J49" i="22" s="1"/>
  <c r="J46" i="22"/>
  <c r="K53" i="20"/>
  <c r="K48" i="20"/>
  <c r="J49" i="20"/>
  <c r="K47" i="22"/>
  <c r="J48" i="20"/>
  <c r="L51" i="22" l="1"/>
  <c r="L50" i="22"/>
  <c r="M50" i="22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<sst xmlns="http://schemas.openxmlformats.org/spreadsheetml/2006/main" count="340" uniqueCount="309">
  <si>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</si>
  <si>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</si>
  <si>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</si>
  <si>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</si>
  <si>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</si>
  <si>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</si>
  <si>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</si>
  <si>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</si>
  <si>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</si>
  <si>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</si>
  <si>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</si>
  <si>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</si>
  <si>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</si>
  <si>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</si>
  <si>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</si>
  <si>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</si>
  <si>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</si>
  <si>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</si>
  <si>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</si>
  <si>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</si>
  <si>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</si>
  <si>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</si>
  <si>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</si>
  <si>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</si>
  <si>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</si>
  <si>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</si>
  <si>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</si>
  <si>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</si>
  <si>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</si>
  <si>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</si>
  <si>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</si>
  <si>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</si>
  <si>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</si>
  <si>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</si>
  <si>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</si>
  <si>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</si>
  <si>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</si>
  <si>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</si>
  <si>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</si>
  <si>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</si>
  <si>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</si>
  <si>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</si>
  <si>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</si>
  <si>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</si>
  <si>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</si>
  <si>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</si>
  <si>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</si>
  <si>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</si>
  <si>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</si>
  <si>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</si>
  <si>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</si>
  <si>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</si>
  <si>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</si>
  <si>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</si>
  <si>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</si>
  <si>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</si>
  <si>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</si>
  <si>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</si>
  <si>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</si>
  <si>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</si>
  <si>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</si>
  <si>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</si>
  <si>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</si>
  <si>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</si>
  <si>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</si>
  <si>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</si>
  <si>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</si>
  <si>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</si>
  <si>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</si>
  <si>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</si>
  <si>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</si>
  <si>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</si>
  <si>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</si>
  <si>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</si>
  <si>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</si>
  <si>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</si>
  <si>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</si>
  <si>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</si>
  <si>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</si>
  <si>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</si>
  <si>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</si>
  <si>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</si>
  <si>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</si>
  <si>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</si>
  <si>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</si>
  <si>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</si>
  <si>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</si>
  <si>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</si>
  <si>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</si>
  <si>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</si>
  <si>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</si>
  <si>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</si>
  <si>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</si>
  <si>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</si>
  <si>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</si>
  <si>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</si>
  <si>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</si>
  <si>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</si>
  <si>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</si>
  <si>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</si>
  <si>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</si>
  <si>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</si>
  <si>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</si>
  <si>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</si>
  <si>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</si>
  <si>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</si>
  <si>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</si>
  <si>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</si>
  <si>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</si>
  <si>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</si>
  <si>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</si>
  <si>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</si>
  <si>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</si>
  <si>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</si>
  <si>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</si>
  <si>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</si>
  <si>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</si>
  <si>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</si>
  <si>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</si>
  <si>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</si>
  <si>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</si>
  <si>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</si>
  <si>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</si>
  <si>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</si>
  <si>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</si>
  <si>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</si>
  <si>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</si>
  <si>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</si>
  <si>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</si>
  <si>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</si>
  <si>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</si>
  <si>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</si>
  <si>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</si>
  <si>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</si>
  <si>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</si>
  <si>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</si>
  <si>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</si>
  <si>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</si>
  <si>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</si>
  <si>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</si>
  <si>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</si>
  <si>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</si>
  <si>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</si>
  <si>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</si>
  <si>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</si>
  <si>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</si>
  <si>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</si>
  <si>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</si>
  <si>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</si>
  <si>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</si>
  <si>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</si>
  <si>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</si>
  <si>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</si>
  <si>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</si>
  <si>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</si>
  <si>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</si>
  <si>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</si>
  <si>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</si>
  <si>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</si>
  <si>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</si>
  <si>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</si>
  <si>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</si>
  <si>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</si>
  <si>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</si>
  <si>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</si>
  <si>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</si>
  <si>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</si>
  <si>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</si>
  <si>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</si>
  <si>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</si>
  <si>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</si>
  <si>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</si>
  <si>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</si>
  <si>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</si>
  <si>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</si>
  <si>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</si>
  <si>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</si>
  <si>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</si>
  <si>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</si>
  <si>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</si>
  <si>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</si>
  <si>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</si>
  <si>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</si>
  <si>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</si>
  <si>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</si>
  <si>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</si>
  <si>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</si>
  <si>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</si>
  <si>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</si>
  <si>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</si>
  <si>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</si>
  <si>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</si>
  <si>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</si>
  <si>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</si>
  <si>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</si>
  <si>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</si>
  <si>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</si>
  <si>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</si>
  <si>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</si>
  <si>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</si>
  <si>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</si>
  <si>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</si>
  <si>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</si>
  <si>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</si>
  <si>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</si>
  <si>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</si>
  <si>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</si>
  <si>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</si>
  <si>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</si>
  <si>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</si>
  <si>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</si>
  <si>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</si>
  <si>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</si>
  <si>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</si>
  <si>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</si>
  <si>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</si>
  <si>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</si>
  <si>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</si>
  <si>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</si>
  <si>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</si>
  <si>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</si>
  <si>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</si>
  <si>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</si>
  <si>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</si>
  <si>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</si>
  <si>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</si>
  <si>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</si>
  <si>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</si>
  <si>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</si>
  <si>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</si>
  <si>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</si>
  <si>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</si>
  <si>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</si>
  <si>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</si>
  <si>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</si>
  <si>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</si>
  <si>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</si>
  <si>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</si>
  <si>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</si>
  <si>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</si>
  <si>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</si>
  <si>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</si>
  <si>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</si>
  <si>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</si>
  <si>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</si>
  <si>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</si>
  <si>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</si>
  <si>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</si>
  <si>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</si>
  <si>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</si>
  <si>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</si>
  <si>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</si>
  <si>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</si>
  <si>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</si>
  <si>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</si>
  <si>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</si>
  <si>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</si>
  <si>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</si>
  <si>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</si>
  <si>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</si>
  <si>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</si>
  <si>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</si>
  <si>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</si>
  <si>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</si>
  <si>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</si>
  <si>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</si>
  <si>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</si>
  <si>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</si>
  <si>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</si>
  <si>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</si>
  <si>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</si>
  <si>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</si>
  <si>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</si>
  <si>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</si>
  <si>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</si>
  <si>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</si>
  <si>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</si>
  <si>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</si>
  <si>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</si>
  <si>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</si>
  <si>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</si>
  <si>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</si>
  <si>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</si>
  <si>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</si>
  <si>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</si>
  <si>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</si>
  <si>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</si>
  <si>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</si>
  <si>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</si>
  <si>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</si>
  <si>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</si>
  <si>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</si>
  <si>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</si>
  <si>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</si>
  <si>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</si>
  <si>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</si>
  <si>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1. Interest expenses, foreign exchange losses, dividends and similar expenses from related parties</t>
  </si>
  <si>
    <t xml:space="preserve">     2. Interest income, foreign exchange gains, dividends and similar income from non - related parties  and other entities</t>
  </si>
  <si>
    <t xml:space="preserve">    2. Interest expenses, foreign exchange losses, dividends and similar expenses from non - related parties and other entities</t>
  </si>
  <si>
    <t>Pucar Marin</t>
  </si>
  <si>
    <t>Artner Kukec Julijana</t>
  </si>
  <si>
    <t>Julijana.ArtnerKukec@podravka.hr</t>
  </si>
  <si>
    <t>048 653 055</t>
  </si>
  <si>
    <t>1.1.2018.</t>
  </si>
  <si>
    <t>31.03.2018.</t>
  </si>
  <si>
    <t>3088</t>
  </si>
  <si>
    <t>as at 31.03.2018.</t>
  </si>
  <si>
    <t>for the period 1.1.2018. to 31.03.2018.</t>
  </si>
  <si>
    <t>Accounting policies in year 2018 did not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</si>
</sst>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20" zoomScaleNormal="120" zoomScaleSheetLayoutView="100" workbookViewId="0">
      <selection activeCell="C50" sqref="C50:I50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1" t="s">
        <v>15</v>
      </c>
      <c r="B1" s="171"/>
      <c r="C1" s="171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1" t="s">
        <v>16</v>
      </c>
      <c r="B2" s="141"/>
      <c r="C2" s="141"/>
      <c r="D2" s="142"/>
      <c r="E2" s="18" t="s">
        <v>303</v>
      </c>
      <c r="F2" s="19"/>
      <c r="G2" s="88" t="s">
        <v>279</v>
      </c>
      <c r="H2" s="18" t="s">
        <v>304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3" t="s">
        <v>281</v>
      </c>
      <c r="B4" s="143"/>
      <c r="C4" s="143"/>
      <c r="D4" s="143"/>
      <c r="E4" s="143"/>
      <c r="F4" s="143"/>
      <c r="G4" s="143"/>
      <c r="H4" s="143"/>
      <c r="I4" s="143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1" t="s">
        <v>17</v>
      </c>
      <c r="B6" s="132"/>
      <c r="C6" s="139" t="s">
        <v>5</v>
      </c>
      <c r="D6" s="140"/>
      <c r="E6" s="144"/>
      <c r="F6" s="144"/>
      <c r="G6" s="144"/>
      <c r="H6" s="144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4"/>
      <c r="F7" s="144"/>
      <c r="G7" s="144"/>
      <c r="H7" s="144"/>
      <c r="I7" s="32"/>
      <c r="J7" s="16"/>
      <c r="K7" s="16"/>
      <c r="L7" s="16"/>
    </row>
    <row r="8" spans="1:12" ht="15.75" customHeight="1" x14ac:dyDescent="0.2">
      <c r="A8" s="145" t="s">
        <v>18</v>
      </c>
      <c r="B8" s="146"/>
      <c r="C8" s="139" t="s">
        <v>6</v>
      </c>
      <c r="D8" s="140"/>
      <c r="E8" s="144"/>
      <c r="F8" s="144"/>
      <c r="G8" s="144"/>
      <c r="H8" s="144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6" t="s">
        <v>19</v>
      </c>
      <c r="B10" s="137"/>
      <c r="C10" s="139" t="s">
        <v>7</v>
      </c>
      <c r="D10" s="140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8"/>
      <c r="B11" s="138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1" t="s">
        <v>20</v>
      </c>
      <c r="B12" s="132"/>
      <c r="C12" s="133" t="s">
        <v>8</v>
      </c>
      <c r="D12" s="134"/>
      <c r="E12" s="134"/>
      <c r="F12" s="134"/>
      <c r="G12" s="134"/>
      <c r="H12" s="134"/>
      <c r="I12" s="135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1" t="s">
        <v>21</v>
      </c>
      <c r="B14" s="132"/>
      <c r="C14" s="147">
        <v>48000</v>
      </c>
      <c r="D14" s="148"/>
      <c r="E14" s="24"/>
      <c r="F14" s="133" t="s">
        <v>9</v>
      </c>
      <c r="G14" s="134"/>
      <c r="H14" s="134"/>
      <c r="I14" s="135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1" t="s">
        <v>22</v>
      </c>
      <c r="B16" s="132"/>
      <c r="C16" s="133" t="s">
        <v>10</v>
      </c>
      <c r="D16" s="134"/>
      <c r="E16" s="134"/>
      <c r="F16" s="134"/>
      <c r="G16" s="134"/>
      <c r="H16" s="134"/>
      <c r="I16" s="135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1" t="s">
        <v>23</v>
      </c>
      <c r="B18" s="132"/>
      <c r="C18" s="149" t="s">
        <v>11</v>
      </c>
      <c r="D18" s="150"/>
      <c r="E18" s="150"/>
      <c r="F18" s="150"/>
      <c r="G18" s="150"/>
      <c r="H18" s="150"/>
      <c r="I18" s="151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1" t="s">
        <v>24</v>
      </c>
      <c r="B20" s="132"/>
      <c r="C20" s="149" t="s">
        <v>12</v>
      </c>
      <c r="D20" s="150"/>
      <c r="E20" s="150"/>
      <c r="F20" s="150"/>
      <c r="G20" s="150"/>
      <c r="H20" s="150"/>
      <c r="I20" s="151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1" t="s">
        <v>25</v>
      </c>
      <c r="B22" s="132"/>
      <c r="C22" s="37">
        <v>201</v>
      </c>
      <c r="D22" s="133" t="s">
        <v>9</v>
      </c>
      <c r="E22" s="155"/>
      <c r="F22" s="156"/>
      <c r="G22" s="157"/>
      <c r="H22" s="158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1" t="s">
        <v>26</v>
      </c>
      <c r="B24" s="132"/>
      <c r="C24" s="37">
        <v>6</v>
      </c>
      <c r="D24" s="133" t="s">
        <v>13</v>
      </c>
      <c r="E24" s="155"/>
      <c r="F24" s="155"/>
      <c r="G24" s="156"/>
      <c r="H24" s="31" t="s">
        <v>28</v>
      </c>
      <c r="I24" s="44" t="s">
        <v>305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">
      <c r="A26" s="131" t="s">
        <v>27</v>
      </c>
      <c r="B26" s="132"/>
      <c r="C26" s="41" t="s">
        <v>295</v>
      </c>
      <c r="D26" s="42"/>
      <c r="E26" s="16"/>
      <c r="F26" s="43"/>
      <c r="G26" s="131" t="s">
        <v>30</v>
      </c>
      <c r="H26" s="132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59" t="s">
        <v>31</v>
      </c>
      <c r="B28" s="160"/>
      <c r="C28" s="161"/>
      <c r="D28" s="161"/>
      <c r="E28" s="162" t="s">
        <v>282</v>
      </c>
      <c r="F28" s="163"/>
      <c r="G28" s="163"/>
      <c r="H28" s="176" t="s">
        <v>32</v>
      </c>
      <c r="I28" s="176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2"/>
      <c r="B30" s="153"/>
      <c r="C30" s="153"/>
      <c r="D30" s="154"/>
      <c r="E30" s="152"/>
      <c r="F30" s="169"/>
      <c r="G30" s="170"/>
      <c r="H30" s="139"/>
      <c r="I30" s="177"/>
      <c r="J30" s="16"/>
      <c r="K30" s="16"/>
      <c r="L30" s="16"/>
    </row>
    <row r="31" spans="1:12" x14ac:dyDescent="0.2">
      <c r="A31" s="38"/>
      <c r="B31" s="38"/>
      <c r="C31" s="36"/>
      <c r="D31" s="178"/>
      <c r="E31" s="178"/>
      <c r="F31" s="178"/>
      <c r="G31" s="179"/>
      <c r="H31" s="24"/>
      <c r="I31" s="49"/>
      <c r="J31" s="16"/>
      <c r="K31" s="16"/>
      <c r="L31" s="16"/>
    </row>
    <row r="32" spans="1:12" x14ac:dyDescent="0.2">
      <c r="A32" s="152"/>
      <c r="B32" s="153"/>
      <c r="C32" s="153"/>
      <c r="D32" s="154"/>
      <c r="E32" s="152"/>
      <c r="F32" s="153"/>
      <c r="G32" s="153"/>
      <c r="H32" s="139"/>
      <c r="I32" s="140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2"/>
      <c r="B34" s="153"/>
      <c r="C34" s="153"/>
      <c r="D34" s="154"/>
      <c r="E34" s="152"/>
      <c r="F34" s="153"/>
      <c r="G34" s="153"/>
      <c r="H34" s="139"/>
      <c r="I34" s="140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2"/>
      <c r="B36" s="153"/>
      <c r="C36" s="153"/>
      <c r="D36" s="154"/>
      <c r="E36" s="152"/>
      <c r="F36" s="153"/>
      <c r="G36" s="153"/>
      <c r="H36" s="139"/>
      <c r="I36" s="140"/>
      <c r="J36" s="16"/>
      <c r="K36" s="16"/>
      <c r="L36" s="16"/>
    </row>
    <row r="37" spans="1:12" x14ac:dyDescent="0.2">
      <c r="A37" s="51"/>
      <c r="B37" s="51"/>
      <c r="C37" s="172"/>
      <c r="D37" s="173"/>
      <c r="E37" s="24"/>
      <c r="F37" s="172"/>
      <c r="G37" s="173"/>
      <c r="H37" s="24"/>
      <c r="I37" s="24"/>
      <c r="J37" s="16"/>
      <c r="K37" s="16"/>
      <c r="L37" s="16"/>
    </row>
    <row r="38" spans="1:12" x14ac:dyDescent="0.2">
      <c r="A38" s="152"/>
      <c r="B38" s="153"/>
      <c r="C38" s="153"/>
      <c r="D38" s="154"/>
      <c r="E38" s="152"/>
      <c r="F38" s="153"/>
      <c r="G38" s="153"/>
      <c r="H38" s="139"/>
      <c r="I38" s="140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2"/>
      <c r="B40" s="169"/>
      <c r="C40" s="169"/>
      <c r="D40" s="170"/>
      <c r="E40" s="152"/>
      <c r="F40" s="153"/>
      <c r="G40" s="153"/>
      <c r="H40" s="139"/>
      <c r="I40" s="140"/>
      <c r="J40" s="16"/>
      <c r="K40" s="16"/>
      <c r="L40" s="16"/>
    </row>
    <row r="41" spans="1:12" x14ac:dyDescent="0.2">
      <c r="A41" s="39"/>
      <c r="B41" s="105"/>
      <c r="C41" s="105"/>
      <c r="D41" s="105"/>
      <c r="E41" s="39"/>
      <c r="F41" s="105"/>
      <c r="G41" s="105"/>
      <c r="H41" s="106"/>
      <c r="I41" s="106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4" t="s">
        <v>33</v>
      </c>
      <c r="B44" s="165"/>
      <c r="C44" s="139"/>
      <c r="D44" s="140"/>
      <c r="E44" s="25"/>
      <c r="F44" s="133"/>
      <c r="G44" s="153"/>
      <c r="H44" s="153"/>
      <c r="I44" s="154"/>
      <c r="J44" s="16"/>
      <c r="K44" s="16"/>
      <c r="L44" s="16"/>
    </row>
    <row r="45" spans="1:12" x14ac:dyDescent="0.2">
      <c r="A45" s="51"/>
      <c r="B45" s="51"/>
      <c r="C45" s="172"/>
      <c r="D45" s="173"/>
      <c r="E45" s="24"/>
      <c r="F45" s="172"/>
      <c r="G45" s="174"/>
      <c r="H45" s="55"/>
      <c r="I45" s="55"/>
      <c r="J45" s="16"/>
      <c r="K45" s="16"/>
      <c r="L45" s="16"/>
    </row>
    <row r="46" spans="1:12" x14ac:dyDescent="0.2">
      <c r="A46" s="164" t="s">
        <v>34</v>
      </c>
      <c r="B46" s="165"/>
      <c r="C46" s="133" t="s">
        <v>300</v>
      </c>
      <c r="D46" s="175"/>
      <c r="E46" s="175"/>
      <c r="F46" s="175"/>
      <c r="G46" s="175"/>
      <c r="H46" s="175"/>
      <c r="I46" s="175"/>
      <c r="J46" s="16"/>
      <c r="K46" s="16"/>
      <c r="L46" s="16"/>
    </row>
    <row r="47" spans="1:12" x14ac:dyDescent="0.2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4" t="s">
        <v>35</v>
      </c>
      <c r="B48" s="165"/>
      <c r="C48" s="166" t="s">
        <v>302</v>
      </c>
      <c r="D48" s="167"/>
      <c r="E48" s="168"/>
      <c r="F48" s="25"/>
      <c r="G48" s="31" t="s">
        <v>37</v>
      </c>
      <c r="H48" s="166" t="s">
        <v>292</v>
      </c>
      <c r="I48" s="168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4" t="s">
        <v>38</v>
      </c>
      <c r="B50" s="165"/>
      <c r="C50" s="182" t="s">
        <v>301</v>
      </c>
      <c r="D50" s="167"/>
      <c r="E50" s="167"/>
      <c r="F50" s="167"/>
      <c r="G50" s="167"/>
      <c r="H50" s="167"/>
      <c r="I50" s="168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1" t="s">
        <v>39</v>
      </c>
      <c r="B52" s="132"/>
      <c r="C52" s="166" t="s">
        <v>299</v>
      </c>
      <c r="D52" s="167"/>
      <c r="E52" s="167"/>
      <c r="F52" s="167"/>
      <c r="G52" s="167"/>
      <c r="H52" s="167"/>
      <c r="I52" s="135"/>
      <c r="J52" s="16"/>
      <c r="K52" s="16"/>
      <c r="L52" s="16"/>
    </row>
    <row r="53" spans="1:12" x14ac:dyDescent="0.2">
      <c r="A53" s="57"/>
      <c r="B53" s="57"/>
      <c r="C53" s="185" t="s">
        <v>36</v>
      </c>
      <c r="D53" s="185"/>
      <c r="E53" s="185"/>
      <c r="F53" s="185"/>
      <c r="G53" s="185"/>
      <c r="H53" s="185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3" t="s">
        <v>40</v>
      </c>
      <c r="C55" s="184"/>
      <c r="D55" s="184"/>
      <c r="E55" s="184"/>
      <c r="F55" s="84"/>
      <c r="G55" s="84"/>
      <c r="H55" s="81"/>
      <c r="I55" s="81"/>
      <c r="J55" s="16"/>
      <c r="K55" s="16"/>
      <c r="L55" s="16"/>
    </row>
    <row r="56" spans="1:12" x14ac:dyDescent="0.2">
      <c r="A56" s="57"/>
      <c r="B56" s="85" t="s">
        <v>283</v>
      </c>
      <c r="C56" s="86"/>
      <c r="D56" s="86"/>
      <c r="E56" s="86"/>
      <c r="F56" s="86"/>
      <c r="G56" s="86"/>
      <c r="H56" s="128"/>
      <c r="I56" s="128"/>
      <c r="J56" s="16"/>
      <c r="K56" s="16"/>
      <c r="L56" s="16"/>
    </row>
    <row r="57" spans="1:12" x14ac:dyDescent="0.2">
      <c r="A57" s="57"/>
      <c r="B57" s="85" t="s">
        <v>288</v>
      </c>
      <c r="C57" s="86"/>
      <c r="D57" s="86"/>
      <c r="E57" s="86"/>
      <c r="F57" s="86"/>
      <c r="G57" s="86"/>
      <c r="H57" s="128"/>
      <c r="I57" s="128"/>
      <c r="J57" s="16"/>
      <c r="K57" s="16"/>
      <c r="L57" s="16"/>
    </row>
    <row r="58" spans="1:12" x14ac:dyDescent="0.2">
      <c r="A58" s="57"/>
      <c r="B58" s="107" t="s">
        <v>287</v>
      </c>
      <c r="C58" s="108"/>
      <c r="D58" s="108"/>
      <c r="E58" s="108"/>
      <c r="F58" s="86"/>
      <c r="G58" s="86"/>
      <c r="H58" s="128"/>
      <c r="I58" s="128"/>
      <c r="J58" s="16"/>
      <c r="K58" s="16"/>
      <c r="L58" s="16"/>
    </row>
    <row r="59" spans="1:12" x14ac:dyDescent="0.2">
      <c r="A59" s="57"/>
      <c r="B59" s="85" t="s">
        <v>280</v>
      </c>
      <c r="C59" s="86"/>
      <c r="D59" s="86"/>
      <c r="E59" s="86"/>
      <c r="F59" s="86"/>
      <c r="G59" s="86"/>
      <c r="H59" s="128"/>
      <c r="I59" s="128"/>
      <c r="J59" s="16"/>
      <c r="K59" s="16"/>
      <c r="L59" s="16"/>
    </row>
    <row r="60" spans="1:12" x14ac:dyDescent="0.2">
      <c r="A60" s="57"/>
      <c r="B60" s="85"/>
      <c r="C60" s="89"/>
      <c r="D60" s="89"/>
      <c r="E60" s="89"/>
      <c r="F60" s="89"/>
      <c r="G60" s="89"/>
      <c r="H60" s="128"/>
      <c r="I60" s="128"/>
      <c r="J60" s="16"/>
      <c r="K60" s="16"/>
      <c r="L60" s="16"/>
    </row>
    <row r="61" spans="1:12" x14ac:dyDescent="0.2">
      <c r="A61" s="57"/>
      <c r="B61" s="85"/>
      <c r="C61" s="89"/>
      <c r="D61" s="89"/>
      <c r="E61" s="89"/>
      <c r="F61" s="89"/>
      <c r="G61" s="89"/>
      <c r="H61" s="128"/>
      <c r="I61" s="128"/>
      <c r="J61" s="16"/>
      <c r="K61" s="16"/>
      <c r="L61" s="16"/>
    </row>
    <row r="62" spans="1:12" x14ac:dyDescent="0.2">
      <c r="A62" s="57"/>
      <c r="B62" s="90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6" t="s">
        <v>41</v>
      </c>
      <c r="H64" s="187"/>
      <c r="I64" s="188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0"/>
      <c r="H65" s="181"/>
      <c r="I65" s="30"/>
      <c r="J65" s="16"/>
      <c r="K65" s="16"/>
      <c r="L65" s="16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G65:H65"/>
    <mergeCell ref="A50:B50"/>
    <mergeCell ref="C50:I50"/>
    <mergeCell ref="A52:B52"/>
    <mergeCell ref="C52:I52"/>
    <mergeCell ref="B55:E55"/>
    <mergeCell ref="C53:H53"/>
    <mergeCell ref="G64:I64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  <ignoredErrors>
    <ignoredError sqref="C6:D11 I25: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123"/>
  <sheetViews>
    <sheetView showGridLines="0" zoomScale="120" zoomScaleNormal="120" zoomScaleSheetLayoutView="110" workbookViewId="0">
      <selection activeCell="M17" sqref="M17"/>
    </sheetView>
  </sheetViews>
  <sheetFormatPr defaultRowHeight="12.75" x14ac:dyDescent="0.2"/>
  <cols>
    <col min="6" max="6" width="9.140625" customWidth="1"/>
    <col min="7" max="7" width="6.5703125" customWidth="1"/>
    <col min="8" max="8" width="10.5703125" customWidth="1"/>
    <col min="9" max="9" width="5.5703125" customWidth="1"/>
    <col min="10" max="10" width="10.85546875" bestFit="1" customWidth="1"/>
    <col min="11" max="11" width="10.85546875" style="75" customWidth="1"/>
    <col min="12" max="12" width="12" style="117" customWidth="1"/>
    <col min="13" max="13" width="11.42578125" style="117" customWidth="1"/>
    <col min="14" max="17" width="9.140625" style="117"/>
  </cols>
  <sheetData>
    <row r="1" spans="1:16" ht="12.75" customHeight="1" x14ac:dyDescent="0.2">
      <c r="A1" s="198" t="s">
        <v>42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6" ht="12.75" customHeight="1" x14ac:dyDescent="0.2">
      <c r="A2" s="199" t="s">
        <v>306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16" ht="6" customHeight="1" x14ac:dyDescent="0.2">
      <c r="A3" s="120"/>
      <c r="B3" s="112"/>
      <c r="C3" s="112"/>
      <c r="D3" s="112"/>
      <c r="E3" s="112"/>
      <c r="F3" s="112"/>
      <c r="G3" s="112"/>
      <c r="H3" s="112"/>
      <c r="I3" s="112"/>
      <c r="J3" s="112"/>
      <c r="K3" s="97"/>
    </row>
    <row r="4" spans="1:16" ht="12.75" customHeight="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6" ht="33" customHeight="1" thickBot="1" x14ac:dyDescent="0.25">
      <c r="A5" s="203" t="s">
        <v>43</v>
      </c>
      <c r="B5" s="204"/>
      <c r="C5" s="204"/>
      <c r="D5" s="204"/>
      <c r="E5" s="204"/>
      <c r="F5" s="204"/>
      <c r="G5" s="204"/>
      <c r="H5" s="205"/>
      <c r="I5" s="122" t="s">
        <v>44</v>
      </c>
      <c r="J5" s="123" t="s">
        <v>45</v>
      </c>
      <c r="K5" s="64" t="s">
        <v>46</v>
      </c>
    </row>
    <row r="6" spans="1:16" x14ac:dyDescent="0.2">
      <c r="A6" s="206">
        <v>1</v>
      </c>
      <c r="B6" s="206"/>
      <c r="C6" s="206"/>
      <c r="D6" s="206"/>
      <c r="E6" s="206"/>
      <c r="F6" s="206"/>
      <c r="G6" s="206"/>
      <c r="H6" s="206"/>
      <c r="I6" s="65">
        <v>2</v>
      </c>
      <c r="J6" s="121">
        <v>3</v>
      </c>
      <c r="K6" s="121">
        <v>4</v>
      </c>
    </row>
    <row r="7" spans="1:16" ht="11.25" customHeight="1" x14ac:dyDescent="0.2">
      <c r="A7" s="207" t="s">
        <v>48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6" ht="12.75" customHeight="1" x14ac:dyDescent="0.2">
      <c r="A8" s="189" t="s">
        <v>47</v>
      </c>
      <c r="B8" s="190"/>
      <c r="C8" s="190"/>
      <c r="D8" s="190"/>
      <c r="E8" s="190"/>
      <c r="F8" s="190"/>
      <c r="G8" s="190"/>
      <c r="H8" s="191"/>
      <c r="I8" s="6">
        <v>1</v>
      </c>
      <c r="J8" s="9">
        <v>0</v>
      </c>
      <c r="K8" s="9">
        <v>0</v>
      </c>
    </row>
    <row r="9" spans="1:16" ht="12.75" customHeight="1" x14ac:dyDescent="0.2">
      <c r="A9" s="192" t="s">
        <v>49</v>
      </c>
      <c r="B9" s="193"/>
      <c r="C9" s="193"/>
      <c r="D9" s="193"/>
      <c r="E9" s="193"/>
      <c r="F9" s="193"/>
      <c r="G9" s="193"/>
      <c r="H9" s="194"/>
      <c r="I9" s="4">
        <v>2</v>
      </c>
      <c r="J9" s="10">
        <f>J10+J17+J27+J36+J40</f>
        <v>1911584109</v>
      </c>
      <c r="K9" s="10">
        <f>K10+K17+K27+K36+K40</f>
        <v>1894571743</v>
      </c>
      <c r="N9" s="92"/>
      <c r="O9" s="92"/>
      <c r="P9" s="92"/>
    </row>
    <row r="10" spans="1:16" ht="12.75" customHeight="1" x14ac:dyDescent="0.2">
      <c r="A10" s="195" t="s">
        <v>50</v>
      </c>
      <c r="B10" s="196"/>
      <c r="C10" s="196"/>
      <c r="D10" s="196"/>
      <c r="E10" s="196"/>
      <c r="F10" s="196"/>
      <c r="G10" s="196"/>
      <c r="H10" s="197"/>
      <c r="I10" s="4">
        <v>3</v>
      </c>
      <c r="J10" s="10">
        <f>SUM(J11:J16)</f>
        <v>92249491</v>
      </c>
      <c r="K10" s="10">
        <f>SUM(K11:K16)</f>
        <v>89037491</v>
      </c>
      <c r="N10" s="92"/>
      <c r="O10" s="92"/>
    </row>
    <row r="11" spans="1:16" ht="12.75" customHeight="1" x14ac:dyDescent="0.2">
      <c r="A11" s="195" t="s">
        <v>51</v>
      </c>
      <c r="B11" s="196"/>
      <c r="C11" s="196"/>
      <c r="D11" s="196"/>
      <c r="E11" s="196"/>
      <c r="F11" s="196"/>
      <c r="G11" s="196"/>
      <c r="H11" s="197"/>
      <c r="I11" s="4">
        <v>4</v>
      </c>
      <c r="J11" s="11">
        <v>0</v>
      </c>
      <c r="K11" s="11">
        <v>0</v>
      </c>
      <c r="N11" s="92"/>
      <c r="O11" s="92"/>
    </row>
    <row r="12" spans="1:16" ht="12.75" customHeight="1" x14ac:dyDescent="0.2">
      <c r="A12" s="195" t="s">
        <v>52</v>
      </c>
      <c r="B12" s="196"/>
      <c r="C12" s="196"/>
      <c r="D12" s="196"/>
      <c r="E12" s="196"/>
      <c r="F12" s="196"/>
      <c r="G12" s="196"/>
      <c r="H12" s="197"/>
      <c r="I12" s="4">
        <v>5</v>
      </c>
      <c r="J12" s="11">
        <v>83189290</v>
      </c>
      <c r="K12" s="11">
        <v>78772190</v>
      </c>
      <c r="N12" s="92"/>
      <c r="O12" s="92"/>
    </row>
    <row r="13" spans="1:16" ht="12.75" customHeight="1" x14ac:dyDescent="0.2">
      <c r="A13" s="195" t="s">
        <v>0</v>
      </c>
      <c r="B13" s="196"/>
      <c r="C13" s="196"/>
      <c r="D13" s="196"/>
      <c r="E13" s="196"/>
      <c r="F13" s="196"/>
      <c r="G13" s="196"/>
      <c r="H13" s="197"/>
      <c r="I13" s="4">
        <v>6</v>
      </c>
      <c r="J13" s="11">
        <v>0</v>
      </c>
      <c r="K13" s="11">
        <v>0</v>
      </c>
      <c r="N13" s="92"/>
      <c r="O13" s="92"/>
    </row>
    <row r="14" spans="1:16" ht="12.75" customHeight="1" x14ac:dyDescent="0.2">
      <c r="A14" s="195" t="s">
        <v>53</v>
      </c>
      <c r="B14" s="196"/>
      <c r="C14" s="196"/>
      <c r="D14" s="196"/>
      <c r="E14" s="196"/>
      <c r="F14" s="196"/>
      <c r="G14" s="196"/>
      <c r="H14" s="197"/>
      <c r="I14" s="4">
        <v>7</v>
      </c>
      <c r="J14" s="11">
        <v>0</v>
      </c>
      <c r="K14" s="11">
        <v>0</v>
      </c>
      <c r="N14" s="92"/>
      <c r="O14" s="92"/>
    </row>
    <row r="15" spans="1:16" ht="12.75" customHeight="1" x14ac:dyDescent="0.2">
      <c r="A15" s="195" t="s">
        <v>54</v>
      </c>
      <c r="B15" s="196"/>
      <c r="C15" s="196"/>
      <c r="D15" s="196"/>
      <c r="E15" s="196"/>
      <c r="F15" s="196"/>
      <c r="G15" s="196"/>
      <c r="H15" s="197"/>
      <c r="I15" s="4">
        <v>8</v>
      </c>
      <c r="J15" s="11">
        <v>9060201</v>
      </c>
      <c r="K15" s="11">
        <v>10265301</v>
      </c>
      <c r="N15" s="92"/>
      <c r="O15" s="92"/>
    </row>
    <row r="16" spans="1:16" ht="12.75" customHeight="1" x14ac:dyDescent="0.2">
      <c r="A16" s="195" t="s">
        <v>55</v>
      </c>
      <c r="B16" s="196"/>
      <c r="C16" s="196"/>
      <c r="D16" s="196"/>
      <c r="E16" s="196"/>
      <c r="F16" s="196"/>
      <c r="G16" s="196"/>
      <c r="H16" s="197"/>
      <c r="I16" s="4">
        <v>9</v>
      </c>
      <c r="J16" s="11">
        <v>0</v>
      </c>
      <c r="K16" s="11">
        <v>0</v>
      </c>
      <c r="N16" s="92"/>
      <c r="O16" s="92"/>
    </row>
    <row r="17" spans="1:15" ht="12.75" customHeight="1" x14ac:dyDescent="0.2">
      <c r="A17" s="195" t="s">
        <v>56</v>
      </c>
      <c r="B17" s="196"/>
      <c r="C17" s="196"/>
      <c r="D17" s="196"/>
      <c r="E17" s="196"/>
      <c r="F17" s="196"/>
      <c r="G17" s="196"/>
      <c r="H17" s="197"/>
      <c r="I17" s="4">
        <v>10</v>
      </c>
      <c r="J17" s="10">
        <f>SUM(J18:J26)</f>
        <v>827301621</v>
      </c>
      <c r="K17" s="10">
        <f>SUM(K18:K26)</f>
        <v>820235347</v>
      </c>
      <c r="N17" s="92"/>
      <c r="O17" s="92"/>
    </row>
    <row r="18" spans="1:15" x14ac:dyDescent="0.2">
      <c r="A18" s="195" t="s">
        <v>57</v>
      </c>
      <c r="B18" s="196"/>
      <c r="C18" s="196"/>
      <c r="D18" s="196"/>
      <c r="E18" s="196"/>
      <c r="F18" s="196"/>
      <c r="G18" s="196"/>
      <c r="H18" s="197"/>
      <c r="I18" s="4">
        <v>11</v>
      </c>
      <c r="J18" s="11">
        <v>45420448</v>
      </c>
      <c r="K18" s="11">
        <v>45420448</v>
      </c>
      <c r="N18" s="92"/>
      <c r="O18" s="92"/>
    </row>
    <row r="19" spans="1:15" ht="12.75" customHeight="1" x14ac:dyDescent="0.2">
      <c r="A19" s="195" t="s">
        <v>58</v>
      </c>
      <c r="B19" s="196"/>
      <c r="C19" s="196"/>
      <c r="D19" s="196"/>
      <c r="E19" s="196"/>
      <c r="F19" s="196"/>
      <c r="G19" s="196"/>
      <c r="H19" s="197"/>
      <c r="I19" s="4">
        <v>12</v>
      </c>
      <c r="J19" s="11">
        <v>455299171</v>
      </c>
      <c r="K19" s="11">
        <v>448119825</v>
      </c>
      <c r="N19" s="92"/>
      <c r="O19" s="92"/>
    </row>
    <row r="20" spans="1:15" ht="12.75" customHeight="1" x14ac:dyDescent="0.2">
      <c r="A20" s="195" t="s">
        <v>59</v>
      </c>
      <c r="B20" s="196"/>
      <c r="C20" s="196"/>
      <c r="D20" s="196"/>
      <c r="E20" s="196"/>
      <c r="F20" s="196"/>
      <c r="G20" s="196"/>
      <c r="H20" s="197"/>
      <c r="I20" s="4">
        <v>13</v>
      </c>
      <c r="J20" s="11">
        <v>264671519</v>
      </c>
      <c r="K20" s="11">
        <v>256567994</v>
      </c>
      <c r="N20" s="92"/>
      <c r="O20" s="92"/>
    </row>
    <row r="21" spans="1:15" ht="12.75" customHeight="1" x14ac:dyDescent="0.2">
      <c r="A21" s="195" t="s">
        <v>60</v>
      </c>
      <c r="B21" s="196"/>
      <c r="C21" s="196"/>
      <c r="D21" s="196"/>
      <c r="E21" s="196"/>
      <c r="F21" s="196"/>
      <c r="G21" s="196"/>
      <c r="H21" s="197"/>
      <c r="I21" s="4">
        <v>14</v>
      </c>
      <c r="J21" s="11">
        <v>21605771</v>
      </c>
      <c r="K21" s="11">
        <v>20688318</v>
      </c>
      <c r="N21" s="92"/>
      <c r="O21" s="92"/>
    </row>
    <row r="22" spans="1:15" ht="12.75" customHeight="1" x14ac:dyDescent="0.2">
      <c r="A22" s="195" t="s">
        <v>61</v>
      </c>
      <c r="B22" s="196"/>
      <c r="C22" s="196"/>
      <c r="D22" s="196"/>
      <c r="E22" s="196"/>
      <c r="F22" s="196"/>
      <c r="G22" s="196"/>
      <c r="H22" s="197"/>
      <c r="I22" s="4">
        <v>15</v>
      </c>
      <c r="J22" s="11">
        <v>0</v>
      </c>
      <c r="K22" s="11">
        <v>0</v>
      </c>
      <c r="N22" s="92"/>
      <c r="O22" s="92"/>
    </row>
    <row r="23" spans="1:15" ht="12.75" customHeight="1" x14ac:dyDescent="0.2">
      <c r="A23" s="195" t="s">
        <v>62</v>
      </c>
      <c r="B23" s="196"/>
      <c r="C23" s="196"/>
      <c r="D23" s="196"/>
      <c r="E23" s="196"/>
      <c r="F23" s="196"/>
      <c r="G23" s="196"/>
      <c r="H23" s="197"/>
      <c r="I23" s="4">
        <v>16</v>
      </c>
      <c r="J23" s="11">
        <v>288564</v>
      </c>
      <c r="K23" s="11">
        <v>8244924</v>
      </c>
      <c r="N23" s="92"/>
      <c r="O23" s="92"/>
    </row>
    <row r="24" spans="1:15" ht="12.75" customHeight="1" x14ac:dyDescent="0.2">
      <c r="A24" s="195" t="s">
        <v>63</v>
      </c>
      <c r="B24" s="196"/>
      <c r="C24" s="196"/>
      <c r="D24" s="196"/>
      <c r="E24" s="196"/>
      <c r="F24" s="196"/>
      <c r="G24" s="196"/>
      <c r="H24" s="197"/>
      <c r="I24" s="4">
        <v>17</v>
      </c>
      <c r="J24" s="11">
        <v>39300078</v>
      </c>
      <c r="K24" s="11">
        <v>40481687</v>
      </c>
      <c r="N24" s="92"/>
      <c r="O24" s="92"/>
    </row>
    <row r="25" spans="1:15" ht="12.75" customHeight="1" x14ac:dyDescent="0.2">
      <c r="A25" s="195" t="s">
        <v>64</v>
      </c>
      <c r="B25" s="196"/>
      <c r="C25" s="196"/>
      <c r="D25" s="196"/>
      <c r="E25" s="196"/>
      <c r="F25" s="196"/>
      <c r="G25" s="196"/>
      <c r="H25" s="197"/>
      <c r="I25" s="4">
        <v>18</v>
      </c>
      <c r="J25" s="11">
        <v>716070</v>
      </c>
      <c r="K25" s="11">
        <v>712151</v>
      </c>
      <c r="N25" s="92"/>
      <c r="O25" s="92"/>
    </row>
    <row r="26" spans="1:15" ht="12.75" customHeight="1" x14ac:dyDescent="0.2">
      <c r="A26" s="195" t="s">
        <v>65</v>
      </c>
      <c r="B26" s="196"/>
      <c r="C26" s="196"/>
      <c r="D26" s="196"/>
      <c r="E26" s="196"/>
      <c r="F26" s="196"/>
      <c r="G26" s="196"/>
      <c r="H26" s="197"/>
      <c r="I26" s="4">
        <v>19</v>
      </c>
      <c r="J26" s="11">
        <v>0</v>
      </c>
      <c r="K26" s="11">
        <v>0</v>
      </c>
      <c r="N26" s="92"/>
      <c r="O26" s="92"/>
    </row>
    <row r="27" spans="1:15" ht="12.75" customHeight="1" x14ac:dyDescent="0.2">
      <c r="A27" s="195" t="s">
        <v>66</v>
      </c>
      <c r="B27" s="196"/>
      <c r="C27" s="196"/>
      <c r="D27" s="196"/>
      <c r="E27" s="196"/>
      <c r="F27" s="196"/>
      <c r="G27" s="196"/>
      <c r="H27" s="197"/>
      <c r="I27" s="4">
        <v>20</v>
      </c>
      <c r="J27" s="10">
        <f>SUM(J28:J35)</f>
        <v>959515702</v>
      </c>
      <c r="K27" s="10">
        <f>SUM(K28:K35)</f>
        <v>952849728</v>
      </c>
      <c r="N27" s="92"/>
      <c r="O27" s="92"/>
    </row>
    <row r="28" spans="1:15" ht="12.75" customHeight="1" x14ac:dyDescent="0.2">
      <c r="A28" s="195" t="s">
        <v>67</v>
      </c>
      <c r="B28" s="196"/>
      <c r="C28" s="196"/>
      <c r="D28" s="196"/>
      <c r="E28" s="196"/>
      <c r="F28" s="196"/>
      <c r="G28" s="196"/>
      <c r="H28" s="197"/>
      <c r="I28" s="4">
        <v>21</v>
      </c>
      <c r="J28" s="11">
        <v>946700274</v>
      </c>
      <c r="K28" s="11">
        <v>946700274</v>
      </c>
      <c r="N28" s="92"/>
      <c r="O28" s="92"/>
    </row>
    <row r="29" spans="1:15" ht="12.75" customHeight="1" x14ac:dyDescent="0.2">
      <c r="A29" s="195" t="s">
        <v>68</v>
      </c>
      <c r="B29" s="196"/>
      <c r="C29" s="196"/>
      <c r="D29" s="196"/>
      <c r="E29" s="196"/>
      <c r="F29" s="196"/>
      <c r="G29" s="196"/>
      <c r="H29" s="197"/>
      <c r="I29" s="4">
        <v>22</v>
      </c>
      <c r="J29" s="11">
        <v>9219984</v>
      </c>
      <c r="K29" s="11">
        <v>2562560</v>
      </c>
      <c r="N29" s="92"/>
      <c r="O29" s="92"/>
    </row>
    <row r="30" spans="1:15" ht="12.75" customHeight="1" x14ac:dyDescent="0.2">
      <c r="A30" s="195" t="s">
        <v>69</v>
      </c>
      <c r="B30" s="196"/>
      <c r="C30" s="196"/>
      <c r="D30" s="196"/>
      <c r="E30" s="196"/>
      <c r="F30" s="196"/>
      <c r="G30" s="196"/>
      <c r="H30" s="197"/>
      <c r="I30" s="4">
        <v>23</v>
      </c>
      <c r="J30" s="11">
        <v>1225020</v>
      </c>
      <c r="K30" s="11">
        <v>1225020</v>
      </c>
      <c r="N30" s="92"/>
      <c r="O30" s="92"/>
    </row>
    <row r="31" spans="1:15" ht="12.75" customHeight="1" x14ac:dyDescent="0.2">
      <c r="A31" s="195" t="s">
        <v>70</v>
      </c>
      <c r="B31" s="196"/>
      <c r="C31" s="196"/>
      <c r="D31" s="196"/>
      <c r="E31" s="196"/>
      <c r="F31" s="196"/>
      <c r="G31" s="196"/>
      <c r="H31" s="197"/>
      <c r="I31" s="4">
        <v>24</v>
      </c>
      <c r="J31" s="11">
        <v>0</v>
      </c>
      <c r="K31" s="11">
        <v>0</v>
      </c>
      <c r="N31" s="92"/>
      <c r="O31" s="92"/>
    </row>
    <row r="32" spans="1:15" ht="12.75" customHeight="1" x14ac:dyDescent="0.2">
      <c r="A32" s="195" t="s">
        <v>71</v>
      </c>
      <c r="B32" s="196"/>
      <c r="C32" s="196"/>
      <c r="D32" s="196"/>
      <c r="E32" s="196"/>
      <c r="F32" s="196"/>
      <c r="G32" s="196"/>
      <c r="H32" s="197"/>
      <c r="I32" s="4">
        <v>25</v>
      </c>
      <c r="J32" s="11">
        <v>0</v>
      </c>
      <c r="K32" s="11">
        <v>0</v>
      </c>
      <c r="N32" s="92"/>
      <c r="O32" s="92"/>
    </row>
    <row r="33" spans="1:15" ht="12.75" customHeight="1" x14ac:dyDescent="0.2">
      <c r="A33" s="195" t="s">
        <v>72</v>
      </c>
      <c r="B33" s="196"/>
      <c r="C33" s="196"/>
      <c r="D33" s="196"/>
      <c r="E33" s="196"/>
      <c r="F33" s="196"/>
      <c r="G33" s="196"/>
      <c r="H33" s="197"/>
      <c r="I33" s="4">
        <v>26</v>
      </c>
      <c r="J33" s="11">
        <v>2370424</v>
      </c>
      <c r="K33" s="11">
        <v>2361874</v>
      </c>
      <c r="N33" s="92"/>
      <c r="O33" s="92"/>
    </row>
    <row r="34" spans="1:15" ht="12.75" customHeight="1" x14ac:dyDescent="0.2">
      <c r="A34" s="195" t="s">
        <v>73</v>
      </c>
      <c r="B34" s="196"/>
      <c r="C34" s="196"/>
      <c r="D34" s="196"/>
      <c r="E34" s="196"/>
      <c r="F34" s="196"/>
      <c r="G34" s="196"/>
      <c r="H34" s="197"/>
      <c r="I34" s="4">
        <v>27</v>
      </c>
      <c r="J34" s="11">
        <v>0</v>
      </c>
      <c r="K34" s="11">
        <v>0</v>
      </c>
      <c r="N34" s="92"/>
      <c r="O34" s="92"/>
    </row>
    <row r="35" spans="1:15" ht="12.75" customHeight="1" x14ac:dyDescent="0.2">
      <c r="A35" s="195" t="s">
        <v>74</v>
      </c>
      <c r="B35" s="196"/>
      <c r="C35" s="196"/>
      <c r="D35" s="196"/>
      <c r="E35" s="196"/>
      <c r="F35" s="196"/>
      <c r="G35" s="196"/>
      <c r="H35" s="197"/>
      <c r="I35" s="4">
        <v>28</v>
      </c>
      <c r="J35" s="11">
        <v>0</v>
      </c>
      <c r="K35" s="11">
        <v>0</v>
      </c>
      <c r="N35" s="92"/>
      <c r="O35" s="92"/>
    </row>
    <row r="36" spans="1:15" ht="12.75" customHeight="1" x14ac:dyDescent="0.2">
      <c r="A36" s="195" t="s">
        <v>75</v>
      </c>
      <c r="B36" s="196"/>
      <c r="C36" s="196"/>
      <c r="D36" s="196"/>
      <c r="E36" s="196"/>
      <c r="F36" s="196"/>
      <c r="G36" s="196"/>
      <c r="H36" s="197"/>
      <c r="I36" s="4">
        <v>29</v>
      </c>
      <c r="J36" s="10">
        <f>SUM(J37:J39)</f>
        <v>0</v>
      </c>
      <c r="K36" s="10">
        <f>SUM(K37:K39)</f>
        <v>0</v>
      </c>
      <c r="N36" s="92"/>
      <c r="O36" s="92"/>
    </row>
    <row r="37" spans="1:15" ht="12.75" customHeight="1" x14ac:dyDescent="0.2">
      <c r="A37" s="195" t="s">
        <v>76</v>
      </c>
      <c r="B37" s="196"/>
      <c r="C37" s="196"/>
      <c r="D37" s="196"/>
      <c r="E37" s="196"/>
      <c r="F37" s="196"/>
      <c r="G37" s="196"/>
      <c r="H37" s="197"/>
      <c r="I37" s="4">
        <v>30</v>
      </c>
      <c r="J37" s="11">
        <v>0</v>
      </c>
      <c r="K37" s="11">
        <v>0</v>
      </c>
      <c r="N37" s="92"/>
      <c r="O37" s="92"/>
    </row>
    <row r="38" spans="1:15" ht="12.75" customHeight="1" x14ac:dyDescent="0.2">
      <c r="A38" s="195" t="s">
        <v>77</v>
      </c>
      <c r="B38" s="196"/>
      <c r="C38" s="196"/>
      <c r="D38" s="196"/>
      <c r="E38" s="196"/>
      <c r="F38" s="196"/>
      <c r="G38" s="196"/>
      <c r="H38" s="197"/>
      <c r="I38" s="4">
        <v>31</v>
      </c>
      <c r="J38" s="11">
        <v>0</v>
      </c>
      <c r="K38" s="11">
        <v>0</v>
      </c>
      <c r="N38" s="92"/>
      <c r="O38" s="92"/>
    </row>
    <row r="39" spans="1:15" ht="12.75" customHeight="1" x14ac:dyDescent="0.2">
      <c r="A39" s="195" t="s">
        <v>78</v>
      </c>
      <c r="B39" s="196"/>
      <c r="C39" s="196"/>
      <c r="D39" s="196"/>
      <c r="E39" s="196"/>
      <c r="F39" s="196"/>
      <c r="G39" s="196"/>
      <c r="H39" s="197"/>
      <c r="I39" s="4">
        <v>32</v>
      </c>
      <c r="J39" s="11">
        <v>0</v>
      </c>
      <c r="K39" s="11">
        <v>0</v>
      </c>
      <c r="N39" s="92"/>
      <c r="O39" s="92"/>
    </row>
    <row r="40" spans="1:15" ht="12.75" customHeight="1" x14ac:dyDescent="0.2">
      <c r="A40" s="195" t="s">
        <v>79</v>
      </c>
      <c r="B40" s="196"/>
      <c r="C40" s="196"/>
      <c r="D40" s="196"/>
      <c r="E40" s="196"/>
      <c r="F40" s="196"/>
      <c r="G40" s="196"/>
      <c r="H40" s="197"/>
      <c r="I40" s="4">
        <v>33</v>
      </c>
      <c r="J40" s="11">
        <v>32517295</v>
      </c>
      <c r="K40" s="11">
        <v>32449177</v>
      </c>
      <c r="N40" s="92"/>
      <c r="O40" s="92"/>
    </row>
    <row r="41" spans="1:15" ht="12.75" customHeight="1" x14ac:dyDescent="0.2">
      <c r="A41" s="192" t="s">
        <v>80</v>
      </c>
      <c r="B41" s="193"/>
      <c r="C41" s="193"/>
      <c r="D41" s="193"/>
      <c r="E41" s="193"/>
      <c r="F41" s="193"/>
      <c r="G41" s="193"/>
      <c r="H41" s="194"/>
      <c r="I41" s="4">
        <v>34</v>
      </c>
      <c r="J41" s="10">
        <f>J42+J50+J57+J65</f>
        <v>1171669710</v>
      </c>
      <c r="K41" s="10">
        <f>K42+K50+K57+K65</f>
        <v>1085734977</v>
      </c>
      <c r="N41" s="92"/>
      <c r="O41" s="92"/>
    </row>
    <row r="42" spans="1:15" ht="12.75" customHeight="1" x14ac:dyDescent="0.2">
      <c r="A42" s="195" t="s">
        <v>81</v>
      </c>
      <c r="B42" s="196"/>
      <c r="C42" s="196"/>
      <c r="D42" s="196"/>
      <c r="E42" s="196"/>
      <c r="F42" s="196"/>
      <c r="G42" s="196"/>
      <c r="H42" s="197"/>
      <c r="I42" s="4">
        <v>35</v>
      </c>
      <c r="J42" s="10">
        <f>SUM(J43:J49)</f>
        <v>479169008</v>
      </c>
      <c r="K42" s="10">
        <f>SUM(K43:K49)</f>
        <v>485376529</v>
      </c>
      <c r="N42" s="92"/>
      <c r="O42" s="92"/>
    </row>
    <row r="43" spans="1:15" ht="12.75" customHeight="1" x14ac:dyDescent="0.2">
      <c r="A43" s="195" t="s">
        <v>82</v>
      </c>
      <c r="B43" s="196"/>
      <c r="C43" s="196"/>
      <c r="D43" s="196"/>
      <c r="E43" s="196"/>
      <c r="F43" s="196"/>
      <c r="G43" s="196"/>
      <c r="H43" s="197"/>
      <c r="I43" s="4">
        <v>36</v>
      </c>
      <c r="J43" s="11">
        <v>117037484</v>
      </c>
      <c r="K43" s="11">
        <v>128868888</v>
      </c>
      <c r="N43" s="92"/>
      <c r="O43" s="92"/>
    </row>
    <row r="44" spans="1:15" ht="12.75" customHeight="1" x14ac:dyDescent="0.2">
      <c r="A44" s="195" t="s">
        <v>83</v>
      </c>
      <c r="B44" s="196"/>
      <c r="C44" s="196"/>
      <c r="D44" s="196"/>
      <c r="E44" s="196"/>
      <c r="F44" s="196"/>
      <c r="G44" s="196"/>
      <c r="H44" s="197"/>
      <c r="I44" s="4">
        <v>37</v>
      </c>
      <c r="J44" s="11">
        <v>44313087</v>
      </c>
      <c r="K44" s="11">
        <v>34313004</v>
      </c>
      <c r="N44" s="92"/>
      <c r="O44" s="92"/>
    </row>
    <row r="45" spans="1:15" ht="12.75" customHeight="1" x14ac:dyDescent="0.2">
      <c r="A45" s="195" t="s">
        <v>84</v>
      </c>
      <c r="B45" s="196"/>
      <c r="C45" s="196"/>
      <c r="D45" s="196"/>
      <c r="E45" s="196"/>
      <c r="F45" s="196"/>
      <c r="G45" s="196"/>
      <c r="H45" s="197"/>
      <c r="I45" s="4">
        <v>38</v>
      </c>
      <c r="J45" s="11">
        <v>140886458</v>
      </c>
      <c r="K45" s="11">
        <v>146534539</v>
      </c>
      <c r="N45" s="92"/>
      <c r="O45" s="92"/>
    </row>
    <row r="46" spans="1:15" ht="12.75" customHeight="1" x14ac:dyDescent="0.2">
      <c r="A46" s="195" t="s">
        <v>85</v>
      </c>
      <c r="B46" s="196"/>
      <c r="C46" s="196"/>
      <c r="D46" s="196"/>
      <c r="E46" s="196"/>
      <c r="F46" s="196"/>
      <c r="G46" s="196"/>
      <c r="H46" s="197"/>
      <c r="I46" s="4">
        <v>39</v>
      </c>
      <c r="J46" s="11">
        <v>43379267</v>
      </c>
      <c r="K46" s="11">
        <v>41307386</v>
      </c>
      <c r="N46" s="92"/>
      <c r="O46" s="92"/>
    </row>
    <row r="47" spans="1:15" ht="12.75" customHeight="1" x14ac:dyDescent="0.2">
      <c r="A47" s="195" t="s">
        <v>86</v>
      </c>
      <c r="B47" s="196"/>
      <c r="C47" s="196"/>
      <c r="D47" s="196"/>
      <c r="E47" s="196"/>
      <c r="F47" s="196"/>
      <c r="G47" s="196"/>
      <c r="H47" s="197"/>
      <c r="I47" s="4">
        <v>40</v>
      </c>
      <c r="J47" s="11">
        <v>0</v>
      </c>
      <c r="K47" s="11">
        <v>800000</v>
      </c>
      <c r="N47" s="92"/>
      <c r="O47" s="92"/>
    </row>
    <row r="48" spans="1:15" ht="12.75" customHeight="1" x14ac:dyDescent="0.2">
      <c r="A48" s="195" t="s">
        <v>87</v>
      </c>
      <c r="B48" s="196"/>
      <c r="C48" s="196"/>
      <c r="D48" s="196"/>
      <c r="E48" s="196"/>
      <c r="F48" s="196"/>
      <c r="G48" s="196"/>
      <c r="H48" s="197"/>
      <c r="I48" s="4">
        <v>41</v>
      </c>
      <c r="J48" s="11">
        <v>133552712</v>
      </c>
      <c r="K48" s="11">
        <v>133552712</v>
      </c>
      <c r="N48" s="92"/>
      <c r="O48" s="92"/>
    </row>
    <row r="49" spans="1:15" ht="12.75" customHeight="1" x14ac:dyDescent="0.2">
      <c r="A49" s="195" t="s">
        <v>88</v>
      </c>
      <c r="B49" s="196"/>
      <c r="C49" s="196"/>
      <c r="D49" s="196"/>
      <c r="E49" s="196"/>
      <c r="F49" s="196"/>
      <c r="G49" s="196"/>
      <c r="H49" s="197"/>
      <c r="I49" s="4">
        <v>42</v>
      </c>
      <c r="J49" s="11">
        <v>0</v>
      </c>
      <c r="K49" s="11">
        <v>0</v>
      </c>
      <c r="N49" s="92"/>
      <c r="O49" s="92"/>
    </row>
    <row r="50" spans="1:15" ht="12.75" customHeight="1" x14ac:dyDescent="0.2">
      <c r="A50" s="195" t="s">
        <v>89</v>
      </c>
      <c r="B50" s="196"/>
      <c r="C50" s="196"/>
      <c r="D50" s="196"/>
      <c r="E50" s="196"/>
      <c r="F50" s="196"/>
      <c r="G50" s="196"/>
      <c r="H50" s="197"/>
      <c r="I50" s="4">
        <v>43</v>
      </c>
      <c r="J50" s="10">
        <f>SUM(J51:J56)</f>
        <v>467705229</v>
      </c>
      <c r="K50" s="10">
        <f>SUM(K51:K56)</f>
        <v>461529129</v>
      </c>
      <c r="N50" s="92"/>
      <c r="O50" s="92"/>
    </row>
    <row r="51" spans="1:15" ht="12.75" customHeight="1" x14ac:dyDescent="0.2">
      <c r="A51" s="195" t="s">
        <v>90</v>
      </c>
      <c r="B51" s="196"/>
      <c r="C51" s="196"/>
      <c r="D51" s="196"/>
      <c r="E51" s="196"/>
      <c r="F51" s="196"/>
      <c r="G51" s="196"/>
      <c r="H51" s="197"/>
      <c r="I51" s="4">
        <v>44</v>
      </c>
      <c r="J51" s="11">
        <v>288498889</v>
      </c>
      <c r="K51" s="11">
        <v>254344040</v>
      </c>
      <c r="N51" s="92"/>
      <c r="O51" s="92"/>
    </row>
    <row r="52" spans="1:15" ht="12.75" customHeight="1" x14ac:dyDescent="0.2">
      <c r="A52" s="195" t="s">
        <v>91</v>
      </c>
      <c r="B52" s="196"/>
      <c r="C52" s="196"/>
      <c r="D52" s="196"/>
      <c r="E52" s="196"/>
      <c r="F52" s="196"/>
      <c r="G52" s="196"/>
      <c r="H52" s="197"/>
      <c r="I52" s="4">
        <v>45</v>
      </c>
      <c r="J52" s="11">
        <v>177755132</v>
      </c>
      <c r="K52" s="11">
        <v>205924510</v>
      </c>
      <c r="N52" s="92"/>
      <c r="O52" s="92"/>
    </row>
    <row r="53" spans="1:15" ht="12.75" customHeight="1" x14ac:dyDescent="0.2">
      <c r="A53" s="195" t="s">
        <v>92</v>
      </c>
      <c r="B53" s="196"/>
      <c r="C53" s="196"/>
      <c r="D53" s="196"/>
      <c r="E53" s="196"/>
      <c r="F53" s="196"/>
      <c r="G53" s="196"/>
      <c r="H53" s="197"/>
      <c r="I53" s="4">
        <v>46</v>
      </c>
      <c r="J53" s="11">
        <v>0</v>
      </c>
      <c r="K53" s="11">
        <v>0</v>
      </c>
      <c r="N53" s="92"/>
      <c r="O53" s="92"/>
    </row>
    <row r="54" spans="1:15" ht="12.75" customHeight="1" x14ac:dyDescent="0.2">
      <c r="A54" s="195" t="s">
        <v>93</v>
      </c>
      <c r="B54" s="196"/>
      <c r="C54" s="196"/>
      <c r="D54" s="196"/>
      <c r="E54" s="196"/>
      <c r="F54" s="196"/>
      <c r="G54" s="196"/>
      <c r="H54" s="197"/>
      <c r="I54" s="4">
        <v>47</v>
      </c>
      <c r="J54" s="11">
        <v>645019</v>
      </c>
      <c r="K54" s="11">
        <v>613890</v>
      </c>
      <c r="N54" s="92"/>
      <c r="O54" s="92"/>
    </row>
    <row r="55" spans="1:15" ht="12.75" customHeight="1" x14ac:dyDescent="0.2">
      <c r="A55" s="195" t="s">
        <v>94</v>
      </c>
      <c r="B55" s="196"/>
      <c r="C55" s="196"/>
      <c r="D55" s="196"/>
      <c r="E55" s="196"/>
      <c r="F55" s="196"/>
      <c r="G55" s="196"/>
      <c r="H55" s="197"/>
      <c r="I55" s="4">
        <v>48</v>
      </c>
      <c r="J55" s="11">
        <v>674630</v>
      </c>
      <c r="K55" s="11">
        <v>537276</v>
      </c>
      <c r="N55" s="92"/>
      <c r="O55" s="92"/>
    </row>
    <row r="56" spans="1:15" ht="12.75" customHeight="1" x14ac:dyDescent="0.2">
      <c r="A56" s="195" t="s">
        <v>95</v>
      </c>
      <c r="B56" s="196"/>
      <c r="C56" s="196"/>
      <c r="D56" s="196"/>
      <c r="E56" s="196"/>
      <c r="F56" s="196"/>
      <c r="G56" s="196"/>
      <c r="H56" s="197"/>
      <c r="I56" s="4">
        <v>49</v>
      </c>
      <c r="J56" s="11">
        <v>131559</v>
      </c>
      <c r="K56" s="11">
        <v>109413</v>
      </c>
      <c r="N56" s="92"/>
      <c r="O56" s="92"/>
    </row>
    <row r="57" spans="1:15" ht="12.75" customHeight="1" x14ac:dyDescent="0.2">
      <c r="A57" s="195" t="s">
        <v>96</v>
      </c>
      <c r="B57" s="196"/>
      <c r="C57" s="196"/>
      <c r="D57" s="196"/>
      <c r="E57" s="196"/>
      <c r="F57" s="196"/>
      <c r="G57" s="196"/>
      <c r="H57" s="197"/>
      <c r="I57" s="4">
        <v>50</v>
      </c>
      <c r="J57" s="10">
        <f>SUM(J58:J64)</f>
        <v>92781798</v>
      </c>
      <c r="K57" s="10">
        <f>SUM(K58:K64)</f>
        <v>105240350</v>
      </c>
      <c r="N57" s="92"/>
      <c r="O57" s="92"/>
    </row>
    <row r="58" spans="1:15" ht="12.75" customHeight="1" x14ac:dyDescent="0.2">
      <c r="A58" s="195" t="s">
        <v>97</v>
      </c>
      <c r="B58" s="196"/>
      <c r="C58" s="196"/>
      <c r="D58" s="196"/>
      <c r="E58" s="196"/>
      <c r="F58" s="196"/>
      <c r="G58" s="196"/>
      <c r="H58" s="197"/>
      <c r="I58" s="4">
        <v>51</v>
      </c>
      <c r="J58" s="11">
        <v>0</v>
      </c>
      <c r="K58" s="11">
        <v>0</v>
      </c>
      <c r="N58" s="92"/>
      <c r="O58" s="92"/>
    </row>
    <row r="59" spans="1:15" ht="12.75" customHeight="1" x14ac:dyDescent="0.2">
      <c r="A59" s="195" t="s">
        <v>98</v>
      </c>
      <c r="B59" s="196"/>
      <c r="C59" s="196"/>
      <c r="D59" s="196"/>
      <c r="E59" s="196"/>
      <c r="F59" s="196"/>
      <c r="G59" s="196"/>
      <c r="H59" s="197"/>
      <c r="I59" s="4">
        <v>52</v>
      </c>
      <c r="J59" s="11">
        <v>91432811</v>
      </c>
      <c r="K59" s="11">
        <v>102518147</v>
      </c>
      <c r="N59" s="92"/>
      <c r="O59" s="92"/>
    </row>
    <row r="60" spans="1:15" ht="12.75" customHeight="1" x14ac:dyDescent="0.2">
      <c r="A60" s="195" t="s">
        <v>99</v>
      </c>
      <c r="B60" s="196"/>
      <c r="C60" s="196"/>
      <c r="D60" s="196"/>
      <c r="E60" s="196"/>
      <c r="F60" s="196"/>
      <c r="G60" s="196"/>
      <c r="H60" s="197"/>
      <c r="I60" s="4">
        <v>53</v>
      </c>
      <c r="J60" s="11">
        <v>0</v>
      </c>
      <c r="K60" s="11">
        <v>0</v>
      </c>
      <c r="N60" s="92"/>
      <c r="O60" s="92"/>
    </row>
    <row r="61" spans="1:15" ht="12.75" customHeight="1" x14ac:dyDescent="0.2">
      <c r="A61" s="195" t="s">
        <v>70</v>
      </c>
      <c r="B61" s="196"/>
      <c r="C61" s="196"/>
      <c r="D61" s="196"/>
      <c r="E61" s="196"/>
      <c r="F61" s="196"/>
      <c r="G61" s="196"/>
      <c r="H61" s="197"/>
      <c r="I61" s="4">
        <v>54</v>
      </c>
      <c r="J61" s="11">
        <v>0</v>
      </c>
      <c r="K61" s="11">
        <v>0</v>
      </c>
      <c r="N61" s="92"/>
      <c r="O61" s="92"/>
    </row>
    <row r="62" spans="1:15" ht="12.75" customHeight="1" x14ac:dyDescent="0.2">
      <c r="A62" s="195" t="s">
        <v>71</v>
      </c>
      <c r="B62" s="196"/>
      <c r="C62" s="196"/>
      <c r="D62" s="196"/>
      <c r="E62" s="196"/>
      <c r="F62" s="196"/>
      <c r="G62" s="196"/>
      <c r="H62" s="197"/>
      <c r="I62" s="4">
        <v>55</v>
      </c>
      <c r="J62" s="11">
        <v>210000</v>
      </c>
      <c r="K62" s="11">
        <v>1840000</v>
      </c>
      <c r="N62" s="92"/>
      <c r="O62" s="92"/>
    </row>
    <row r="63" spans="1:15" ht="12.75" customHeight="1" x14ac:dyDescent="0.2">
      <c r="A63" s="195" t="s">
        <v>100</v>
      </c>
      <c r="B63" s="196"/>
      <c r="C63" s="196"/>
      <c r="D63" s="196"/>
      <c r="E63" s="196"/>
      <c r="F63" s="196"/>
      <c r="G63" s="196"/>
      <c r="H63" s="197"/>
      <c r="I63" s="4">
        <v>56</v>
      </c>
      <c r="J63" s="11">
        <v>627489</v>
      </c>
      <c r="K63" s="11">
        <v>560952</v>
      </c>
      <c r="N63" s="92"/>
      <c r="O63" s="92"/>
    </row>
    <row r="64" spans="1:15" ht="12.75" customHeight="1" x14ac:dyDescent="0.2">
      <c r="A64" s="195" t="s">
        <v>101</v>
      </c>
      <c r="B64" s="196"/>
      <c r="C64" s="196"/>
      <c r="D64" s="196"/>
      <c r="E64" s="196"/>
      <c r="F64" s="196"/>
      <c r="G64" s="196"/>
      <c r="H64" s="197"/>
      <c r="I64" s="4">
        <v>57</v>
      </c>
      <c r="J64" s="11">
        <v>511498</v>
      </c>
      <c r="K64" s="11">
        <v>321251</v>
      </c>
      <c r="N64" s="92"/>
      <c r="O64" s="92"/>
    </row>
    <row r="65" spans="1:15" ht="12.75" customHeight="1" x14ac:dyDescent="0.2">
      <c r="A65" s="195" t="s">
        <v>102</v>
      </c>
      <c r="B65" s="196"/>
      <c r="C65" s="196"/>
      <c r="D65" s="196"/>
      <c r="E65" s="196"/>
      <c r="F65" s="196"/>
      <c r="G65" s="196"/>
      <c r="H65" s="197"/>
      <c r="I65" s="4">
        <v>58</v>
      </c>
      <c r="J65" s="11">
        <v>132013675</v>
      </c>
      <c r="K65" s="11">
        <v>33588969</v>
      </c>
      <c r="N65" s="92"/>
      <c r="O65" s="92"/>
    </row>
    <row r="66" spans="1:15" ht="12.75" customHeight="1" x14ac:dyDescent="0.2">
      <c r="A66" s="192" t="s">
        <v>103</v>
      </c>
      <c r="B66" s="193"/>
      <c r="C66" s="193"/>
      <c r="D66" s="193"/>
      <c r="E66" s="193"/>
      <c r="F66" s="193"/>
      <c r="G66" s="193"/>
      <c r="H66" s="194"/>
      <c r="I66" s="4">
        <v>59</v>
      </c>
      <c r="J66" s="11">
        <v>3640252</v>
      </c>
      <c r="K66" s="11">
        <v>4064069</v>
      </c>
      <c r="N66" s="92"/>
      <c r="O66" s="92"/>
    </row>
    <row r="67" spans="1:15" ht="12.75" customHeight="1" x14ac:dyDescent="0.2">
      <c r="A67" s="192" t="s">
        <v>104</v>
      </c>
      <c r="B67" s="193"/>
      <c r="C67" s="193"/>
      <c r="D67" s="193"/>
      <c r="E67" s="193"/>
      <c r="F67" s="193"/>
      <c r="G67" s="193"/>
      <c r="H67" s="194"/>
      <c r="I67" s="4">
        <v>60</v>
      </c>
      <c r="J67" s="10">
        <f>J8+J9+J41+J66</f>
        <v>3086894071</v>
      </c>
      <c r="K67" s="10">
        <f>K8+K9+K41+K66</f>
        <v>2984370789</v>
      </c>
      <c r="L67" s="92"/>
      <c r="N67" s="92"/>
      <c r="O67" s="92"/>
    </row>
    <row r="68" spans="1:15" ht="12.75" customHeight="1" thickBot="1" x14ac:dyDescent="0.25">
      <c r="A68" s="210" t="s">
        <v>105</v>
      </c>
      <c r="B68" s="211"/>
      <c r="C68" s="211"/>
      <c r="D68" s="211"/>
      <c r="E68" s="211"/>
      <c r="F68" s="211"/>
      <c r="G68" s="211"/>
      <c r="H68" s="212"/>
      <c r="I68" s="7">
        <v>61</v>
      </c>
      <c r="J68" s="125">
        <v>1047050826</v>
      </c>
      <c r="K68" s="125">
        <v>1104308909</v>
      </c>
      <c r="N68" s="92"/>
      <c r="O68" s="92"/>
    </row>
    <row r="69" spans="1:15" ht="12.75" customHeight="1" x14ac:dyDescent="0.2">
      <c r="A69" s="213" t="s">
        <v>106</v>
      </c>
      <c r="B69" s="214"/>
      <c r="C69" s="214"/>
      <c r="D69" s="214"/>
      <c r="E69" s="214"/>
      <c r="F69" s="214"/>
      <c r="G69" s="214"/>
      <c r="H69" s="214"/>
      <c r="I69" s="214"/>
      <c r="J69" s="214"/>
      <c r="K69" s="215"/>
      <c r="N69" s="92"/>
      <c r="O69" s="92"/>
    </row>
    <row r="70" spans="1:15" ht="12.75" customHeight="1" x14ac:dyDescent="0.2">
      <c r="A70" s="189" t="s">
        <v>107</v>
      </c>
      <c r="B70" s="190"/>
      <c r="C70" s="190"/>
      <c r="D70" s="190"/>
      <c r="E70" s="190"/>
      <c r="F70" s="190"/>
      <c r="G70" s="190"/>
      <c r="H70" s="191"/>
      <c r="I70" s="6">
        <v>62</v>
      </c>
      <c r="J70" s="14">
        <f>J71+J72+J73+J79+J80+J83+J86</f>
        <v>2122571492</v>
      </c>
      <c r="K70" s="14">
        <f>K71+K72+K73+K79+K80+K83+K86</f>
        <v>2166245884</v>
      </c>
      <c r="N70" s="92"/>
      <c r="O70" s="92"/>
    </row>
    <row r="71" spans="1:15" ht="12.75" customHeight="1" x14ac:dyDescent="0.2">
      <c r="A71" s="195" t="s">
        <v>108</v>
      </c>
      <c r="B71" s="196"/>
      <c r="C71" s="196"/>
      <c r="D71" s="196"/>
      <c r="E71" s="196"/>
      <c r="F71" s="196"/>
      <c r="G71" s="196"/>
      <c r="H71" s="197"/>
      <c r="I71" s="4">
        <v>63</v>
      </c>
      <c r="J71" s="96">
        <v>1566400660</v>
      </c>
      <c r="K71" s="11">
        <v>1566400660</v>
      </c>
      <c r="N71" s="92"/>
      <c r="O71" s="92"/>
    </row>
    <row r="72" spans="1:15" ht="12.75" customHeight="1" x14ac:dyDescent="0.2">
      <c r="A72" s="195" t="s">
        <v>109</v>
      </c>
      <c r="B72" s="196"/>
      <c r="C72" s="196"/>
      <c r="D72" s="196"/>
      <c r="E72" s="196"/>
      <c r="F72" s="196"/>
      <c r="G72" s="196"/>
      <c r="H72" s="197"/>
      <c r="I72" s="4">
        <v>64</v>
      </c>
      <c r="J72" s="11">
        <v>182267472</v>
      </c>
      <c r="K72" s="11">
        <v>182267472</v>
      </c>
      <c r="N72" s="92"/>
      <c r="O72" s="92"/>
    </row>
    <row r="73" spans="1:15" ht="12.75" customHeight="1" x14ac:dyDescent="0.2">
      <c r="A73" s="195" t="s">
        <v>110</v>
      </c>
      <c r="B73" s="196"/>
      <c r="C73" s="196"/>
      <c r="D73" s="196"/>
      <c r="E73" s="196"/>
      <c r="F73" s="196"/>
      <c r="G73" s="196"/>
      <c r="H73" s="197"/>
      <c r="I73" s="4">
        <v>65</v>
      </c>
      <c r="J73" s="10">
        <f>J74+J75-J76+J77+J78</f>
        <v>284908054</v>
      </c>
      <c r="K73" s="10">
        <f>K74+K75-K76+K77+K78</f>
        <v>284908054</v>
      </c>
      <c r="N73" s="92"/>
      <c r="O73" s="92"/>
    </row>
    <row r="74" spans="1:15" ht="12.75" customHeight="1" x14ac:dyDescent="0.2">
      <c r="A74" s="195" t="s">
        <v>111</v>
      </c>
      <c r="B74" s="196"/>
      <c r="C74" s="196"/>
      <c r="D74" s="196"/>
      <c r="E74" s="196"/>
      <c r="F74" s="196"/>
      <c r="G74" s="196"/>
      <c r="H74" s="197"/>
      <c r="I74" s="4">
        <v>66</v>
      </c>
      <c r="J74" s="11">
        <v>26625605</v>
      </c>
      <c r="K74" s="11">
        <v>26625605</v>
      </c>
      <c r="N74" s="92"/>
      <c r="O74" s="92"/>
    </row>
    <row r="75" spans="1:15" ht="12.75" customHeight="1" x14ac:dyDescent="0.2">
      <c r="A75" s="195" t="s">
        <v>112</v>
      </c>
      <c r="B75" s="196"/>
      <c r="C75" s="196"/>
      <c r="D75" s="196"/>
      <c r="E75" s="196"/>
      <c r="F75" s="196"/>
      <c r="G75" s="196"/>
      <c r="H75" s="197"/>
      <c r="I75" s="4">
        <v>67</v>
      </c>
      <c r="J75" s="11">
        <v>147604502</v>
      </c>
      <c r="K75" s="11">
        <v>147604502</v>
      </c>
      <c r="N75" s="92"/>
      <c r="O75" s="92"/>
    </row>
    <row r="76" spans="1:15" ht="12.75" customHeight="1" x14ac:dyDescent="0.2">
      <c r="A76" s="195" t="s">
        <v>113</v>
      </c>
      <c r="B76" s="196"/>
      <c r="C76" s="196"/>
      <c r="D76" s="196"/>
      <c r="E76" s="196"/>
      <c r="F76" s="196"/>
      <c r="G76" s="196"/>
      <c r="H76" s="197"/>
      <c r="I76" s="4">
        <v>68</v>
      </c>
      <c r="J76" s="11">
        <v>60502679</v>
      </c>
      <c r="K76" s="11">
        <v>60502679</v>
      </c>
      <c r="N76" s="92"/>
      <c r="O76" s="92"/>
    </row>
    <row r="77" spans="1:15" ht="12.75" customHeight="1" x14ac:dyDescent="0.2">
      <c r="A77" s="195" t="s">
        <v>114</v>
      </c>
      <c r="B77" s="196"/>
      <c r="C77" s="196"/>
      <c r="D77" s="196"/>
      <c r="E77" s="196"/>
      <c r="F77" s="196"/>
      <c r="G77" s="196"/>
      <c r="H77" s="197"/>
      <c r="I77" s="4">
        <v>69</v>
      </c>
      <c r="J77" s="11">
        <v>0</v>
      </c>
      <c r="K77" s="11">
        <v>0</v>
      </c>
      <c r="N77" s="92"/>
      <c r="O77" s="92"/>
    </row>
    <row r="78" spans="1:15" ht="12.75" customHeight="1" x14ac:dyDescent="0.2">
      <c r="A78" s="195" t="s">
        <v>115</v>
      </c>
      <c r="B78" s="196"/>
      <c r="C78" s="196"/>
      <c r="D78" s="196"/>
      <c r="E78" s="196"/>
      <c r="F78" s="196"/>
      <c r="G78" s="196"/>
      <c r="H78" s="197"/>
      <c r="I78" s="4">
        <v>70</v>
      </c>
      <c r="J78" s="96">
        <v>171180626</v>
      </c>
      <c r="K78" s="11">
        <v>171180626</v>
      </c>
      <c r="N78" s="92"/>
      <c r="O78" s="92"/>
    </row>
    <row r="79" spans="1:15" ht="12.75" customHeight="1" x14ac:dyDescent="0.2">
      <c r="A79" s="195" t="s">
        <v>116</v>
      </c>
      <c r="B79" s="196"/>
      <c r="C79" s="196"/>
      <c r="D79" s="196"/>
      <c r="E79" s="196"/>
      <c r="F79" s="196"/>
      <c r="G79" s="196"/>
      <c r="H79" s="197"/>
      <c r="I79" s="4">
        <v>71</v>
      </c>
      <c r="J79" s="11">
        <v>0</v>
      </c>
      <c r="K79" s="11">
        <v>0</v>
      </c>
      <c r="N79" s="92"/>
      <c r="O79" s="92"/>
    </row>
    <row r="80" spans="1:15" ht="12.75" customHeight="1" x14ac:dyDescent="0.2">
      <c r="A80" s="195" t="s">
        <v>117</v>
      </c>
      <c r="B80" s="196"/>
      <c r="C80" s="196"/>
      <c r="D80" s="196"/>
      <c r="E80" s="196"/>
      <c r="F80" s="196"/>
      <c r="G80" s="196"/>
      <c r="H80" s="197"/>
      <c r="I80" s="4">
        <v>72</v>
      </c>
      <c r="J80" s="10">
        <f>J81-J82</f>
        <v>2558087</v>
      </c>
      <c r="K80" s="10">
        <f>K81-K82</f>
        <v>88995306</v>
      </c>
      <c r="N80" s="92"/>
      <c r="O80" s="92"/>
    </row>
    <row r="81" spans="1:15" ht="12.75" customHeight="1" x14ac:dyDescent="0.2">
      <c r="A81" s="216" t="s">
        <v>118</v>
      </c>
      <c r="B81" s="217"/>
      <c r="C81" s="217"/>
      <c r="D81" s="217"/>
      <c r="E81" s="217"/>
      <c r="F81" s="217"/>
      <c r="G81" s="217"/>
      <c r="H81" s="218"/>
      <c r="I81" s="4">
        <v>73</v>
      </c>
      <c r="J81" s="11">
        <v>2558087</v>
      </c>
      <c r="K81" s="11">
        <v>88995306</v>
      </c>
      <c r="N81" s="92"/>
      <c r="O81" s="92"/>
    </row>
    <row r="82" spans="1:15" ht="12.75" customHeight="1" x14ac:dyDescent="0.2">
      <c r="A82" s="216" t="s">
        <v>119</v>
      </c>
      <c r="B82" s="217"/>
      <c r="C82" s="217"/>
      <c r="D82" s="217"/>
      <c r="E82" s="217"/>
      <c r="F82" s="217"/>
      <c r="G82" s="217"/>
      <c r="H82" s="218"/>
      <c r="I82" s="4">
        <v>74</v>
      </c>
      <c r="J82" s="11">
        <v>0</v>
      </c>
      <c r="K82" s="11">
        <v>0</v>
      </c>
      <c r="N82" s="92"/>
      <c r="O82" s="92"/>
    </row>
    <row r="83" spans="1:15" ht="12.75" customHeight="1" x14ac:dyDescent="0.2">
      <c r="A83" s="195" t="s">
        <v>120</v>
      </c>
      <c r="B83" s="196"/>
      <c r="C83" s="196"/>
      <c r="D83" s="196"/>
      <c r="E83" s="196"/>
      <c r="F83" s="196"/>
      <c r="G83" s="196"/>
      <c r="H83" s="197"/>
      <c r="I83" s="4">
        <v>75</v>
      </c>
      <c r="J83" s="10">
        <f>J84-J85</f>
        <v>86437219</v>
      </c>
      <c r="K83" s="10">
        <f>K84-K85</f>
        <v>43674392</v>
      </c>
      <c r="N83" s="92"/>
      <c r="O83" s="92"/>
    </row>
    <row r="84" spans="1:15" ht="12.75" customHeight="1" x14ac:dyDescent="0.2">
      <c r="A84" s="216" t="s">
        <v>121</v>
      </c>
      <c r="B84" s="217"/>
      <c r="C84" s="217"/>
      <c r="D84" s="217"/>
      <c r="E84" s="217"/>
      <c r="F84" s="217"/>
      <c r="G84" s="217"/>
      <c r="H84" s="218"/>
      <c r="I84" s="4">
        <v>76</v>
      </c>
      <c r="J84" s="11">
        <v>86437219</v>
      </c>
      <c r="K84" s="11">
        <v>43674392</v>
      </c>
      <c r="N84" s="92"/>
      <c r="O84" s="92"/>
    </row>
    <row r="85" spans="1:15" ht="12.75" customHeight="1" x14ac:dyDescent="0.2">
      <c r="A85" s="216" t="s">
        <v>122</v>
      </c>
      <c r="B85" s="217"/>
      <c r="C85" s="217"/>
      <c r="D85" s="217"/>
      <c r="E85" s="217"/>
      <c r="F85" s="217"/>
      <c r="G85" s="217"/>
      <c r="H85" s="218"/>
      <c r="I85" s="4">
        <v>77</v>
      </c>
      <c r="J85" s="11">
        <v>0</v>
      </c>
      <c r="K85" s="11">
        <v>0</v>
      </c>
      <c r="N85" s="92"/>
      <c r="O85" s="92"/>
    </row>
    <row r="86" spans="1:15" ht="12.75" customHeight="1" x14ac:dyDescent="0.2">
      <c r="A86" s="195" t="s">
        <v>123</v>
      </c>
      <c r="B86" s="196"/>
      <c r="C86" s="196"/>
      <c r="D86" s="196"/>
      <c r="E86" s="196"/>
      <c r="F86" s="196"/>
      <c r="G86" s="196"/>
      <c r="H86" s="197"/>
      <c r="I86" s="4">
        <v>78</v>
      </c>
      <c r="J86" s="11">
        <v>0</v>
      </c>
      <c r="K86" s="11">
        <v>0</v>
      </c>
      <c r="N86" s="92"/>
      <c r="O86" s="92"/>
    </row>
    <row r="87" spans="1:15" ht="12.75" customHeight="1" x14ac:dyDescent="0.2">
      <c r="A87" s="192" t="s">
        <v>124</v>
      </c>
      <c r="B87" s="193"/>
      <c r="C87" s="193"/>
      <c r="D87" s="193"/>
      <c r="E87" s="193"/>
      <c r="F87" s="193"/>
      <c r="G87" s="193"/>
      <c r="H87" s="194"/>
      <c r="I87" s="4">
        <v>79</v>
      </c>
      <c r="J87" s="10">
        <f>SUM(J88:J90)</f>
        <v>35214202</v>
      </c>
      <c r="K87" s="10">
        <f>SUM(K88:K90)</f>
        <v>34544339</v>
      </c>
      <c r="N87" s="92"/>
      <c r="O87" s="92"/>
    </row>
    <row r="88" spans="1:15" ht="12.75" customHeight="1" x14ac:dyDescent="0.2">
      <c r="A88" s="195" t="s">
        <v>125</v>
      </c>
      <c r="B88" s="196"/>
      <c r="C88" s="196"/>
      <c r="D88" s="196"/>
      <c r="E88" s="196"/>
      <c r="F88" s="196"/>
      <c r="G88" s="196"/>
      <c r="H88" s="197"/>
      <c r="I88" s="4">
        <v>80</v>
      </c>
      <c r="J88" s="96">
        <v>18653066</v>
      </c>
      <c r="K88" s="96">
        <v>18653066</v>
      </c>
      <c r="N88" s="92"/>
      <c r="O88" s="92"/>
    </row>
    <row r="89" spans="1:15" ht="12.75" customHeight="1" x14ac:dyDescent="0.2">
      <c r="A89" s="195" t="s">
        <v>126</v>
      </c>
      <c r="B89" s="196"/>
      <c r="C89" s="196"/>
      <c r="D89" s="196"/>
      <c r="E89" s="196"/>
      <c r="F89" s="196"/>
      <c r="G89" s="196"/>
      <c r="H89" s="197"/>
      <c r="I89" s="4">
        <v>81</v>
      </c>
      <c r="J89" s="11">
        <v>0</v>
      </c>
      <c r="K89" s="11">
        <v>0</v>
      </c>
      <c r="N89" s="92"/>
      <c r="O89" s="92"/>
    </row>
    <row r="90" spans="1:15" ht="12.75" customHeight="1" x14ac:dyDescent="0.2">
      <c r="A90" s="195" t="s">
        <v>127</v>
      </c>
      <c r="B90" s="196"/>
      <c r="C90" s="196"/>
      <c r="D90" s="196"/>
      <c r="E90" s="196"/>
      <c r="F90" s="196"/>
      <c r="G90" s="196"/>
      <c r="H90" s="197"/>
      <c r="I90" s="4">
        <v>82</v>
      </c>
      <c r="J90" s="96">
        <v>16561136</v>
      </c>
      <c r="K90" s="96">
        <v>15891273</v>
      </c>
      <c r="N90" s="92"/>
      <c r="O90" s="92"/>
    </row>
    <row r="91" spans="1:15" ht="12.75" customHeight="1" x14ac:dyDescent="0.2">
      <c r="A91" s="192" t="s">
        <v>128</v>
      </c>
      <c r="B91" s="193"/>
      <c r="C91" s="193"/>
      <c r="D91" s="193"/>
      <c r="E91" s="193"/>
      <c r="F91" s="193"/>
      <c r="G91" s="193"/>
      <c r="H91" s="194"/>
      <c r="I91" s="4">
        <v>83</v>
      </c>
      <c r="J91" s="10">
        <f>SUM(J92:J100)</f>
        <v>337601623</v>
      </c>
      <c r="K91" s="10">
        <f>SUM(K92:K100)</f>
        <v>296957791</v>
      </c>
      <c r="N91" s="92"/>
      <c r="O91" s="92"/>
    </row>
    <row r="92" spans="1:15" ht="12.75" customHeight="1" x14ac:dyDescent="0.2">
      <c r="A92" s="195" t="s">
        <v>129</v>
      </c>
      <c r="B92" s="196"/>
      <c r="C92" s="196"/>
      <c r="D92" s="196"/>
      <c r="E92" s="196"/>
      <c r="F92" s="196"/>
      <c r="G92" s="196"/>
      <c r="H92" s="197"/>
      <c r="I92" s="4">
        <v>84</v>
      </c>
      <c r="J92" s="11">
        <v>0</v>
      </c>
      <c r="K92" s="11">
        <v>0</v>
      </c>
      <c r="N92" s="92"/>
      <c r="O92" s="92"/>
    </row>
    <row r="93" spans="1:15" ht="12.75" customHeight="1" x14ac:dyDescent="0.2">
      <c r="A93" s="195" t="s">
        <v>130</v>
      </c>
      <c r="B93" s="196"/>
      <c r="C93" s="196"/>
      <c r="D93" s="196"/>
      <c r="E93" s="196"/>
      <c r="F93" s="196"/>
      <c r="G93" s="196"/>
      <c r="H93" s="197"/>
      <c r="I93" s="4">
        <v>85</v>
      </c>
      <c r="J93" s="11">
        <v>0</v>
      </c>
      <c r="K93" s="11">
        <v>0</v>
      </c>
      <c r="N93" s="92"/>
      <c r="O93" s="92"/>
    </row>
    <row r="94" spans="1:15" ht="12.75" customHeight="1" x14ac:dyDescent="0.2">
      <c r="A94" s="195" t="s">
        <v>131</v>
      </c>
      <c r="B94" s="196"/>
      <c r="C94" s="196"/>
      <c r="D94" s="196"/>
      <c r="E94" s="196"/>
      <c r="F94" s="196"/>
      <c r="G94" s="196"/>
      <c r="H94" s="197"/>
      <c r="I94" s="4">
        <v>86</v>
      </c>
      <c r="J94" s="11">
        <v>337601623</v>
      </c>
      <c r="K94" s="11">
        <v>296957791</v>
      </c>
      <c r="N94" s="92"/>
      <c r="O94" s="92"/>
    </row>
    <row r="95" spans="1:15" ht="12.75" customHeight="1" x14ac:dyDescent="0.2">
      <c r="A95" s="195" t="s">
        <v>132</v>
      </c>
      <c r="B95" s="196"/>
      <c r="C95" s="196"/>
      <c r="D95" s="196"/>
      <c r="E95" s="196"/>
      <c r="F95" s="196"/>
      <c r="G95" s="196"/>
      <c r="H95" s="197"/>
      <c r="I95" s="4">
        <v>87</v>
      </c>
      <c r="J95" s="11">
        <v>0</v>
      </c>
      <c r="K95" s="11">
        <v>0</v>
      </c>
      <c r="N95" s="92"/>
      <c r="O95" s="92"/>
    </row>
    <row r="96" spans="1:15" ht="12.75" customHeight="1" x14ac:dyDescent="0.2">
      <c r="A96" s="195" t="s">
        <v>133</v>
      </c>
      <c r="B96" s="196"/>
      <c r="C96" s="196"/>
      <c r="D96" s="196"/>
      <c r="E96" s="196"/>
      <c r="F96" s="196"/>
      <c r="G96" s="196"/>
      <c r="H96" s="197"/>
      <c r="I96" s="4">
        <v>88</v>
      </c>
      <c r="J96" s="11">
        <v>0</v>
      </c>
      <c r="K96" s="11">
        <v>0</v>
      </c>
      <c r="N96" s="92"/>
      <c r="O96" s="92"/>
    </row>
    <row r="97" spans="1:15" ht="12.75" customHeight="1" x14ac:dyDescent="0.2">
      <c r="A97" s="195" t="s">
        <v>134</v>
      </c>
      <c r="B97" s="196"/>
      <c r="C97" s="196"/>
      <c r="D97" s="196"/>
      <c r="E97" s="196"/>
      <c r="F97" s="196"/>
      <c r="G97" s="196"/>
      <c r="H97" s="197"/>
      <c r="I97" s="4">
        <v>89</v>
      </c>
      <c r="J97" s="11">
        <v>0</v>
      </c>
      <c r="K97" s="11">
        <v>0</v>
      </c>
      <c r="N97" s="92"/>
      <c r="O97" s="92"/>
    </row>
    <row r="98" spans="1:15" ht="12.75" customHeight="1" x14ac:dyDescent="0.2">
      <c r="A98" s="195" t="s">
        <v>135</v>
      </c>
      <c r="B98" s="196"/>
      <c r="C98" s="196"/>
      <c r="D98" s="196"/>
      <c r="E98" s="196"/>
      <c r="F98" s="196"/>
      <c r="G98" s="196"/>
      <c r="H98" s="197"/>
      <c r="I98" s="4">
        <v>90</v>
      </c>
      <c r="J98" s="11">
        <v>0</v>
      </c>
      <c r="K98" s="11">
        <v>0</v>
      </c>
      <c r="N98" s="92"/>
      <c r="O98" s="92"/>
    </row>
    <row r="99" spans="1:15" ht="12.75" customHeight="1" x14ac:dyDescent="0.2">
      <c r="A99" s="195" t="s">
        <v>136</v>
      </c>
      <c r="B99" s="196"/>
      <c r="C99" s="196"/>
      <c r="D99" s="196"/>
      <c r="E99" s="196"/>
      <c r="F99" s="196"/>
      <c r="G99" s="196"/>
      <c r="H99" s="197"/>
      <c r="I99" s="4">
        <v>91</v>
      </c>
      <c r="J99" s="11">
        <v>0</v>
      </c>
      <c r="K99" s="11">
        <v>0</v>
      </c>
      <c r="N99" s="92"/>
      <c r="O99" s="92"/>
    </row>
    <row r="100" spans="1:15" ht="12.75" customHeight="1" x14ac:dyDescent="0.2">
      <c r="A100" s="195" t="s">
        <v>137</v>
      </c>
      <c r="B100" s="196"/>
      <c r="C100" s="196"/>
      <c r="D100" s="196"/>
      <c r="E100" s="196"/>
      <c r="F100" s="196"/>
      <c r="G100" s="196"/>
      <c r="H100" s="197"/>
      <c r="I100" s="4">
        <v>92</v>
      </c>
      <c r="J100" s="11">
        <v>0</v>
      </c>
      <c r="K100" s="11">
        <v>0</v>
      </c>
      <c r="N100" s="92"/>
      <c r="O100" s="92"/>
    </row>
    <row r="101" spans="1:15" ht="12.75" customHeight="1" x14ac:dyDescent="0.2">
      <c r="A101" s="192" t="s">
        <v>138</v>
      </c>
      <c r="B101" s="193"/>
      <c r="C101" s="193"/>
      <c r="D101" s="193"/>
      <c r="E101" s="193"/>
      <c r="F101" s="193"/>
      <c r="G101" s="193"/>
      <c r="H101" s="194"/>
      <c r="I101" s="4">
        <v>93</v>
      </c>
      <c r="J101" s="10">
        <f>SUM(J102:J113)</f>
        <v>551895109</v>
      </c>
      <c r="K101" s="10">
        <f>SUM(K102:K113)</f>
        <v>435763696</v>
      </c>
      <c r="N101" s="92"/>
      <c r="O101" s="92"/>
    </row>
    <row r="102" spans="1:15" ht="12.75" customHeight="1" x14ac:dyDescent="0.2">
      <c r="A102" s="195" t="s">
        <v>129</v>
      </c>
      <c r="B102" s="196"/>
      <c r="C102" s="196"/>
      <c r="D102" s="196"/>
      <c r="E102" s="196"/>
      <c r="F102" s="196"/>
      <c r="G102" s="196"/>
      <c r="H102" s="197"/>
      <c r="I102" s="4">
        <v>94</v>
      </c>
      <c r="J102" s="11">
        <v>51446509</v>
      </c>
      <c r="K102" s="11">
        <v>43063458</v>
      </c>
      <c r="N102" s="92"/>
      <c r="O102" s="92"/>
    </row>
    <row r="103" spans="1:15" ht="12.75" customHeight="1" x14ac:dyDescent="0.2">
      <c r="A103" s="195" t="s">
        <v>130</v>
      </c>
      <c r="B103" s="196"/>
      <c r="C103" s="196"/>
      <c r="D103" s="196"/>
      <c r="E103" s="196"/>
      <c r="F103" s="196"/>
      <c r="G103" s="196"/>
      <c r="H103" s="197"/>
      <c r="I103" s="4">
        <v>95</v>
      </c>
      <c r="J103" s="11">
        <v>393087</v>
      </c>
      <c r="K103" s="11">
        <v>571377</v>
      </c>
      <c r="N103" s="92"/>
      <c r="O103" s="92"/>
    </row>
    <row r="104" spans="1:15" ht="12.75" customHeight="1" x14ac:dyDescent="0.2">
      <c r="A104" s="195" t="s">
        <v>131</v>
      </c>
      <c r="B104" s="196"/>
      <c r="C104" s="196"/>
      <c r="D104" s="196"/>
      <c r="E104" s="196"/>
      <c r="F104" s="196"/>
      <c r="G104" s="196"/>
      <c r="H104" s="197"/>
      <c r="I104" s="4">
        <v>96</v>
      </c>
      <c r="J104" s="11">
        <v>182542931</v>
      </c>
      <c r="K104" s="11">
        <v>159719372</v>
      </c>
      <c r="N104" s="92"/>
      <c r="O104" s="92"/>
    </row>
    <row r="105" spans="1:15" ht="12.75" customHeight="1" x14ac:dyDescent="0.2">
      <c r="A105" s="195" t="s">
        <v>132</v>
      </c>
      <c r="B105" s="196"/>
      <c r="C105" s="196"/>
      <c r="D105" s="196"/>
      <c r="E105" s="196"/>
      <c r="F105" s="196"/>
      <c r="G105" s="196"/>
      <c r="H105" s="197"/>
      <c r="I105" s="4">
        <v>97</v>
      </c>
      <c r="J105" s="11">
        <v>0</v>
      </c>
      <c r="K105" s="11">
        <v>0</v>
      </c>
      <c r="N105" s="92"/>
      <c r="O105" s="92"/>
    </row>
    <row r="106" spans="1:15" ht="12.75" customHeight="1" x14ac:dyDescent="0.2">
      <c r="A106" s="195" t="s">
        <v>133</v>
      </c>
      <c r="B106" s="196"/>
      <c r="C106" s="196"/>
      <c r="D106" s="196"/>
      <c r="E106" s="196"/>
      <c r="F106" s="196"/>
      <c r="G106" s="196"/>
      <c r="H106" s="197"/>
      <c r="I106" s="4">
        <v>98</v>
      </c>
      <c r="J106" s="11">
        <v>276375655</v>
      </c>
      <c r="K106" s="11">
        <v>177902116</v>
      </c>
      <c r="N106" s="92"/>
      <c r="O106" s="92"/>
    </row>
    <row r="107" spans="1:15" ht="12.75" customHeight="1" x14ac:dyDescent="0.2">
      <c r="A107" s="195" t="s">
        <v>134</v>
      </c>
      <c r="B107" s="196"/>
      <c r="C107" s="196"/>
      <c r="D107" s="196"/>
      <c r="E107" s="196"/>
      <c r="F107" s="196"/>
      <c r="G107" s="196"/>
      <c r="H107" s="197"/>
      <c r="I107" s="4">
        <v>99</v>
      </c>
      <c r="J107" s="11">
        <v>0</v>
      </c>
      <c r="K107" s="11">
        <v>0</v>
      </c>
      <c r="N107" s="92"/>
      <c r="O107" s="92"/>
    </row>
    <row r="108" spans="1:15" ht="12.75" customHeight="1" x14ac:dyDescent="0.2">
      <c r="A108" s="195" t="s">
        <v>135</v>
      </c>
      <c r="B108" s="196"/>
      <c r="C108" s="196"/>
      <c r="D108" s="196"/>
      <c r="E108" s="196"/>
      <c r="F108" s="196"/>
      <c r="G108" s="196"/>
      <c r="H108" s="197"/>
      <c r="I108" s="4">
        <v>100</v>
      </c>
      <c r="J108" s="11">
        <v>0</v>
      </c>
      <c r="K108" s="11">
        <v>0</v>
      </c>
      <c r="N108" s="92"/>
      <c r="O108" s="92"/>
    </row>
    <row r="109" spans="1:15" ht="12.75" customHeight="1" x14ac:dyDescent="0.2">
      <c r="A109" s="195" t="s">
        <v>139</v>
      </c>
      <c r="B109" s="196"/>
      <c r="C109" s="196"/>
      <c r="D109" s="196"/>
      <c r="E109" s="196"/>
      <c r="F109" s="196"/>
      <c r="G109" s="196"/>
      <c r="H109" s="197"/>
      <c r="I109" s="4">
        <v>101</v>
      </c>
      <c r="J109" s="11">
        <v>32411496</v>
      </c>
      <c r="K109" s="11">
        <v>27713060</v>
      </c>
      <c r="N109" s="92"/>
      <c r="O109" s="92"/>
    </row>
    <row r="110" spans="1:15" ht="12.75" customHeight="1" x14ac:dyDescent="0.2">
      <c r="A110" s="195" t="s">
        <v>140</v>
      </c>
      <c r="B110" s="196"/>
      <c r="C110" s="196"/>
      <c r="D110" s="196"/>
      <c r="E110" s="196"/>
      <c r="F110" s="196"/>
      <c r="G110" s="196"/>
      <c r="H110" s="197"/>
      <c r="I110" s="4">
        <v>102</v>
      </c>
      <c r="J110" s="96">
        <v>6604378</v>
      </c>
      <c r="K110" s="11">
        <v>24637263</v>
      </c>
      <c r="N110" s="92"/>
      <c r="O110" s="92"/>
    </row>
    <row r="111" spans="1:15" ht="12.75" customHeight="1" x14ac:dyDescent="0.2">
      <c r="A111" s="195" t="s">
        <v>141</v>
      </c>
      <c r="B111" s="196"/>
      <c r="C111" s="196"/>
      <c r="D111" s="196"/>
      <c r="E111" s="196"/>
      <c r="F111" s="196"/>
      <c r="G111" s="196"/>
      <c r="H111" s="197"/>
      <c r="I111" s="4">
        <v>103</v>
      </c>
      <c r="J111" s="11">
        <v>1493324</v>
      </c>
      <c r="K111" s="11">
        <v>1489064</v>
      </c>
      <c r="N111" s="92"/>
      <c r="O111" s="92"/>
    </row>
    <row r="112" spans="1:15" ht="12.75" customHeight="1" x14ac:dyDescent="0.2">
      <c r="A112" s="195" t="s">
        <v>142</v>
      </c>
      <c r="B112" s="196"/>
      <c r="C112" s="196"/>
      <c r="D112" s="196"/>
      <c r="E112" s="196"/>
      <c r="F112" s="196"/>
      <c r="G112" s="196"/>
      <c r="H112" s="197"/>
      <c r="I112" s="4">
        <v>104</v>
      </c>
      <c r="J112" s="11">
        <v>0</v>
      </c>
      <c r="K112" s="11">
        <v>0</v>
      </c>
      <c r="N112" s="92"/>
      <c r="O112" s="92"/>
    </row>
    <row r="113" spans="1:15" ht="12.75" customHeight="1" x14ac:dyDescent="0.2">
      <c r="A113" s="195" t="s">
        <v>143</v>
      </c>
      <c r="B113" s="196"/>
      <c r="C113" s="196"/>
      <c r="D113" s="196"/>
      <c r="E113" s="196"/>
      <c r="F113" s="196"/>
      <c r="G113" s="196"/>
      <c r="H113" s="197"/>
      <c r="I113" s="4">
        <v>105</v>
      </c>
      <c r="J113" s="11">
        <v>627729</v>
      </c>
      <c r="K113" s="11">
        <v>667986</v>
      </c>
      <c r="N113" s="92"/>
      <c r="O113" s="92"/>
    </row>
    <row r="114" spans="1:15" ht="12.75" customHeight="1" x14ac:dyDescent="0.2">
      <c r="A114" s="192" t="s">
        <v>144</v>
      </c>
      <c r="B114" s="193"/>
      <c r="C114" s="193"/>
      <c r="D114" s="193"/>
      <c r="E114" s="193"/>
      <c r="F114" s="193"/>
      <c r="G114" s="193"/>
      <c r="H114" s="194"/>
      <c r="I114" s="4">
        <v>106</v>
      </c>
      <c r="J114" s="11">
        <v>39611645</v>
      </c>
      <c r="K114" s="11">
        <v>50859079</v>
      </c>
      <c r="N114" s="92"/>
      <c r="O114" s="92"/>
    </row>
    <row r="115" spans="1:15" ht="12.75" customHeight="1" x14ac:dyDescent="0.2">
      <c r="A115" s="192" t="s">
        <v>145</v>
      </c>
      <c r="B115" s="193"/>
      <c r="C115" s="193"/>
      <c r="D115" s="193"/>
      <c r="E115" s="193"/>
      <c r="F115" s="193"/>
      <c r="G115" s="193"/>
      <c r="H115" s="194"/>
      <c r="I115" s="4">
        <v>107</v>
      </c>
      <c r="J115" s="10">
        <f>J70+J87+J91+J101+J114</f>
        <v>3086894071</v>
      </c>
      <c r="K115" s="10">
        <f>K70+K87+K91+K101+K114</f>
        <v>2984370789</v>
      </c>
      <c r="N115" s="92"/>
      <c r="O115" s="92"/>
    </row>
    <row r="116" spans="1:15" ht="12.75" customHeight="1" x14ac:dyDescent="0.2">
      <c r="A116" s="221" t="s">
        <v>146</v>
      </c>
      <c r="B116" s="222"/>
      <c r="C116" s="222"/>
      <c r="D116" s="222"/>
      <c r="E116" s="222"/>
      <c r="F116" s="222"/>
      <c r="G116" s="222"/>
      <c r="H116" s="223"/>
      <c r="I116" s="5">
        <v>108</v>
      </c>
      <c r="J116" s="12">
        <v>1047050826</v>
      </c>
      <c r="K116" s="12">
        <v>1104308909</v>
      </c>
      <c r="N116" s="92"/>
      <c r="O116" s="92"/>
    </row>
    <row r="117" spans="1:15" ht="12.75" customHeight="1" x14ac:dyDescent="0.2">
      <c r="A117" s="213" t="s">
        <v>147</v>
      </c>
      <c r="B117" s="224"/>
      <c r="C117" s="224"/>
      <c r="D117" s="224"/>
      <c r="E117" s="224"/>
      <c r="F117" s="224"/>
      <c r="G117" s="224"/>
      <c r="H117" s="224"/>
      <c r="I117" s="225"/>
      <c r="J117" s="225"/>
      <c r="K117" s="226"/>
      <c r="N117" s="92"/>
      <c r="O117" s="92"/>
    </row>
    <row r="118" spans="1:15" ht="12.75" customHeight="1" x14ac:dyDescent="0.2">
      <c r="A118" s="189" t="s">
        <v>148</v>
      </c>
      <c r="B118" s="190"/>
      <c r="C118" s="190"/>
      <c r="D118" s="190"/>
      <c r="E118" s="190"/>
      <c r="F118" s="190"/>
      <c r="G118" s="190"/>
      <c r="H118" s="190"/>
      <c r="I118" s="227"/>
      <c r="J118" s="227"/>
      <c r="K118" s="228"/>
      <c r="N118" s="92"/>
      <c r="O118" s="92"/>
    </row>
    <row r="119" spans="1:15" ht="12.75" customHeight="1" x14ac:dyDescent="0.2">
      <c r="A119" s="195" t="s">
        <v>149</v>
      </c>
      <c r="B119" s="196"/>
      <c r="C119" s="196"/>
      <c r="D119" s="196"/>
      <c r="E119" s="196"/>
      <c r="F119" s="196"/>
      <c r="G119" s="196"/>
      <c r="H119" s="197"/>
      <c r="I119" s="4">
        <v>109</v>
      </c>
      <c r="J119" s="11">
        <v>0</v>
      </c>
      <c r="K119" s="11">
        <v>0</v>
      </c>
      <c r="N119" s="92"/>
      <c r="O119" s="92"/>
    </row>
    <row r="120" spans="1:15" ht="12.75" customHeight="1" x14ac:dyDescent="0.2">
      <c r="A120" s="229" t="s">
        <v>150</v>
      </c>
      <c r="B120" s="230"/>
      <c r="C120" s="230"/>
      <c r="D120" s="230"/>
      <c r="E120" s="230"/>
      <c r="F120" s="230"/>
      <c r="G120" s="230"/>
      <c r="H120" s="231"/>
      <c r="I120" s="7">
        <v>110</v>
      </c>
      <c r="J120" s="12">
        <f>J86</f>
        <v>0</v>
      </c>
      <c r="K120" s="12">
        <f>K86</f>
        <v>0</v>
      </c>
      <c r="L120" s="92"/>
      <c r="N120" s="92"/>
      <c r="O120" s="92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24"/>
      <c r="K121" s="3"/>
    </row>
    <row r="122" spans="1:15" x14ac:dyDescent="0.2">
      <c r="A122" s="219"/>
      <c r="B122" s="220"/>
      <c r="C122" s="220"/>
      <c r="D122" s="220"/>
      <c r="E122" s="220"/>
      <c r="F122" s="220"/>
      <c r="G122" s="220"/>
      <c r="H122" s="220"/>
      <c r="I122" s="220"/>
      <c r="J122" s="220"/>
      <c r="K122" s="220"/>
    </row>
    <row r="123" spans="1:15" x14ac:dyDescent="0.2">
      <c r="A123" s="219"/>
      <c r="B123" s="220"/>
      <c r="C123" s="220"/>
      <c r="D123" s="220"/>
      <c r="E123" s="220"/>
      <c r="F123" s="220"/>
      <c r="G123" s="220"/>
      <c r="H123" s="220"/>
      <c r="I123" s="220"/>
      <c r="J123" s="220"/>
      <c r="K123" s="220"/>
    </row>
  </sheetData>
  <mergeCells count="121"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</mergeCells>
  <dataValidations count="5">
    <dataValidation type="whole" operator="greaterThanOrEqual" allowBlank="1" showInputMessage="1" showErrorMessage="1" errorTitle="Pogrešan unos" error="Mogu se unijeti samo cjelobrojne pozitivne vrijednosti." sqref="K8:K26 J80:K85 J73:K78 J71:K71 J67:K68 J26 J27:K27 J34:J35 K28:K35 J28:J32 J36:K57 J58:J62 J65:J66 K58:K66 J8:J2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  <ignoredErrors>
    <ignoredError sqref="J36:K36 J57:K57 J101:K101" formulaRange="1"/>
    <ignoredError sqref="J120:K1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90" zoomScaleNormal="90" zoomScaleSheetLayoutView="110" workbookViewId="0">
      <selection activeCell="P15" sqref="P15"/>
    </sheetView>
  </sheetViews>
  <sheetFormatPr defaultRowHeight="12.75" x14ac:dyDescent="0.2"/>
  <cols>
    <col min="6" max="6" width="4.140625" customWidth="1"/>
    <col min="7" max="7" width="9.140625" customWidth="1"/>
    <col min="8" max="8" width="26.5703125" customWidth="1"/>
    <col min="9" max="9" width="4.7109375" customWidth="1"/>
    <col min="10" max="10" width="12" style="75" bestFit="1" customWidth="1"/>
    <col min="11" max="11" width="12.7109375" style="75" customWidth="1"/>
    <col min="12" max="12" width="12" style="75" bestFit="1" customWidth="1"/>
    <col min="13" max="13" width="10.28515625" style="75" customWidth="1"/>
    <col min="14" max="14" width="10.140625" style="117" bestFit="1" customWidth="1"/>
    <col min="15" max="15" width="11.140625" style="92" bestFit="1" customWidth="1"/>
    <col min="16" max="16" width="9.7109375" style="117" bestFit="1" customWidth="1"/>
    <col min="17" max="17" width="9.140625" style="117"/>
  </cols>
  <sheetData>
    <row r="1" spans="1:21" ht="12.75" customHeight="1" x14ac:dyDescent="0.2">
      <c r="A1" s="198" t="s">
        <v>289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21" ht="12.75" customHeight="1" x14ac:dyDescent="0.2">
      <c r="A2" s="199" t="s">
        <v>307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21" ht="11.25" customHeight="1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21" ht="12.75" customHeight="1" x14ac:dyDescent="0.2">
      <c r="A4" s="232" t="s">
        <v>294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4"/>
    </row>
    <row r="5" spans="1:21" ht="36.75" thickBot="1" x14ac:dyDescent="0.25">
      <c r="A5" s="235" t="s">
        <v>43</v>
      </c>
      <c r="B5" s="235"/>
      <c r="C5" s="235"/>
      <c r="D5" s="235"/>
      <c r="E5" s="235"/>
      <c r="F5" s="235"/>
      <c r="G5" s="235"/>
      <c r="H5" s="235"/>
      <c r="I5" s="116" t="s">
        <v>44</v>
      </c>
      <c r="J5" s="236" t="s">
        <v>285</v>
      </c>
      <c r="K5" s="237"/>
      <c r="L5" s="236" t="s">
        <v>152</v>
      </c>
      <c r="M5" s="237"/>
    </row>
    <row r="6" spans="1:21" ht="13.5" thickBot="1" x14ac:dyDescent="0.25">
      <c r="A6" s="238"/>
      <c r="B6" s="239"/>
      <c r="C6" s="239"/>
      <c r="D6" s="239"/>
      <c r="E6" s="239"/>
      <c r="F6" s="239"/>
      <c r="G6" s="239"/>
      <c r="H6" s="240"/>
      <c r="I6" s="93"/>
      <c r="J6" s="94" t="s">
        <v>291</v>
      </c>
      <c r="K6" s="95" t="s">
        <v>290</v>
      </c>
      <c r="L6" s="94" t="s">
        <v>291</v>
      </c>
      <c r="M6" s="95" t="s">
        <v>290</v>
      </c>
    </row>
    <row r="7" spans="1:21" x14ac:dyDescent="0.2">
      <c r="A7" s="206">
        <v>1</v>
      </c>
      <c r="B7" s="206"/>
      <c r="C7" s="206"/>
      <c r="D7" s="206"/>
      <c r="E7" s="206"/>
      <c r="F7" s="206"/>
      <c r="G7" s="206"/>
      <c r="H7" s="206"/>
      <c r="I7" s="65">
        <v>2</v>
      </c>
      <c r="J7" s="115">
        <v>3</v>
      </c>
      <c r="K7" s="115">
        <v>4</v>
      </c>
      <c r="L7" s="115">
        <v>5</v>
      </c>
      <c r="M7" s="115">
        <v>6</v>
      </c>
    </row>
    <row r="8" spans="1:21" x14ac:dyDescent="0.2">
      <c r="A8" s="189" t="s">
        <v>153</v>
      </c>
      <c r="B8" s="190"/>
      <c r="C8" s="190"/>
      <c r="D8" s="190"/>
      <c r="E8" s="190"/>
      <c r="F8" s="190"/>
      <c r="G8" s="190"/>
      <c r="H8" s="191"/>
      <c r="I8" s="6">
        <v>111</v>
      </c>
      <c r="J8" s="14">
        <f>SUM(J9:J10)</f>
        <v>412771122</v>
      </c>
      <c r="K8" s="14">
        <f>SUM(K9:K10)</f>
        <v>412771122</v>
      </c>
      <c r="L8" s="14">
        <f>SUM(L9:L10)</f>
        <v>464292075</v>
      </c>
      <c r="M8" s="14">
        <f>SUM(M9:M10)</f>
        <v>464292075</v>
      </c>
      <c r="N8" s="92"/>
      <c r="R8" s="83"/>
      <c r="S8" s="83"/>
      <c r="T8" s="83"/>
      <c r="U8" s="83"/>
    </row>
    <row r="9" spans="1:21" x14ac:dyDescent="0.2">
      <c r="A9" s="192" t="s">
        <v>154</v>
      </c>
      <c r="B9" s="193"/>
      <c r="C9" s="193"/>
      <c r="D9" s="193"/>
      <c r="E9" s="193"/>
      <c r="F9" s="193"/>
      <c r="G9" s="193"/>
      <c r="H9" s="194"/>
      <c r="I9" s="4">
        <v>112</v>
      </c>
      <c r="J9" s="11">
        <v>399025488</v>
      </c>
      <c r="K9" s="11">
        <v>399025488</v>
      </c>
      <c r="L9" s="11">
        <v>452822986</v>
      </c>
      <c r="M9" s="11">
        <v>452822986</v>
      </c>
      <c r="N9" s="92"/>
      <c r="R9" s="83"/>
      <c r="S9" s="83"/>
      <c r="T9" s="83"/>
      <c r="U9" s="83"/>
    </row>
    <row r="10" spans="1:21" x14ac:dyDescent="0.2">
      <c r="A10" s="192" t="s">
        <v>155</v>
      </c>
      <c r="B10" s="193"/>
      <c r="C10" s="193"/>
      <c r="D10" s="193"/>
      <c r="E10" s="193"/>
      <c r="F10" s="193"/>
      <c r="G10" s="193"/>
      <c r="H10" s="194"/>
      <c r="I10" s="4">
        <v>113</v>
      </c>
      <c r="J10" s="11">
        <v>13745634</v>
      </c>
      <c r="K10" s="11">
        <v>13745634</v>
      </c>
      <c r="L10" s="11">
        <v>11469089</v>
      </c>
      <c r="M10" s="11">
        <v>11469089</v>
      </c>
      <c r="N10" s="92"/>
      <c r="R10" s="83"/>
      <c r="S10" s="83"/>
      <c r="T10" s="83"/>
      <c r="U10" s="83"/>
    </row>
    <row r="11" spans="1:21" x14ac:dyDescent="0.2">
      <c r="A11" s="192" t="s">
        <v>156</v>
      </c>
      <c r="B11" s="193"/>
      <c r="C11" s="193"/>
      <c r="D11" s="193"/>
      <c r="E11" s="193"/>
      <c r="F11" s="193"/>
      <c r="G11" s="193"/>
      <c r="H11" s="194"/>
      <c r="I11" s="4">
        <v>114</v>
      </c>
      <c r="J11" s="10">
        <f>J12+J13+J17+J21+J22+J23+J26+J27</f>
        <v>399312665</v>
      </c>
      <c r="K11" s="10">
        <f>K12+K13+K17+K21+K22+K23+K26+K27</f>
        <v>399312665</v>
      </c>
      <c r="L11" s="10">
        <f>L12+L13+L17+L21+L22+L23+L26+L27</f>
        <v>409597440</v>
      </c>
      <c r="M11" s="10">
        <f>M12+M13+M17+M21+M22+M23+M26+M27</f>
        <v>409597440</v>
      </c>
      <c r="N11" s="92"/>
      <c r="R11" s="83"/>
      <c r="S11" s="83"/>
      <c r="T11" s="83"/>
      <c r="U11" s="83"/>
    </row>
    <row r="12" spans="1:21" x14ac:dyDescent="0.2">
      <c r="A12" s="192" t="s">
        <v>284</v>
      </c>
      <c r="B12" s="193"/>
      <c r="C12" s="193"/>
      <c r="D12" s="193"/>
      <c r="E12" s="193"/>
      <c r="F12" s="193"/>
      <c r="G12" s="193"/>
      <c r="H12" s="194"/>
      <c r="I12" s="4">
        <v>115</v>
      </c>
      <c r="J12" s="11">
        <v>116617</v>
      </c>
      <c r="K12" s="96">
        <v>116617</v>
      </c>
      <c r="L12" s="11">
        <v>3993764</v>
      </c>
      <c r="M12" s="96">
        <v>3993764</v>
      </c>
      <c r="N12" s="92"/>
      <c r="P12" s="92"/>
      <c r="R12" s="83"/>
      <c r="S12" s="83"/>
      <c r="T12" s="83"/>
      <c r="U12" s="83"/>
    </row>
    <row r="13" spans="1:21" x14ac:dyDescent="0.2">
      <c r="A13" s="192" t="s">
        <v>157</v>
      </c>
      <c r="B13" s="193"/>
      <c r="C13" s="193"/>
      <c r="D13" s="193"/>
      <c r="E13" s="193"/>
      <c r="F13" s="193"/>
      <c r="G13" s="193"/>
      <c r="H13" s="194"/>
      <c r="I13" s="4">
        <v>116</v>
      </c>
      <c r="J13" s="10">
        <f>SUM(J14:J16)</f>
        <v>260621177</v>
      </c>
      <c r="K13" s="10">
        <f>SUM(K14:K16)</f>
        <v>260621177</v>
      </c>
      <c r="L13" s="10">
        <f>SUM(L14:L16)</f>
        <v>281471068</v>
      </c>
      <c r="M13" s="10">
        <f>SUM(M14:M16)</f>
        <v>281471068</v>
      </c>
      <c r="N13" s="92"/>
      <c r="R13" s="83"/>
      <c r="S13" s="83"/>
      <c r="T13" s="83"/>
      <c r="U13" s="83"/>
    </row>
    <row r="14" spans="1:21" x14ac:dyDescent="0.2">
      <c r="A14" s="195" t="s">
        <v>158</v>
      </c>
      <c r="B14" s="196"/>
      <c r="C14" s="196"/>
      <c r="D14" s="196"/>
      <c r="E14" s="196"/>
      <c r="F14" s="196"/>
      <c r="G14" s="196"/>
      <c r="H14" s="197"/>
      <c r="I14" s="4">
        <v>117</v>
      </c>
      <c r="J14" s="11">
        <v>174438926</v>
      </c>
      <c r="K14" s="11">
        <v>174438926</v>
      </c>
      <c r="L14" s="11">
        <v>185613305</v>
      </c>
      <c r="M14" s="11">
        <v>185613305</v>
      </c>
      <c r="N14" s="92"/>
      <c r="R14" s="83"/>
      <c r="S14" s="83"/>
      <c r="T14" s="83"/>
      <c r="U14" s="83"/>
    </row>
    <row r="15" spans="1:21" x14ac:dyDescent="0.2">
      <c r="A15" s="195" t="s">
        <v>159</v>
      </c>
      <c r="B15" s="196"/>
      <c r="C15" s="196"/>
      <c r="D15" s="196"/>
      <c r="E15" s="196"/>
      <c r="F15" s="196"/>
      <c r="G15" s="196"/>
      <c r="H15" s="197"/>
      <c r="I15" s="4">
        <v>118</v>
      </c>
      <c r="J15" s="11">
        <v>53431311</v>
      </c>
      <c r="K15" s="11">
        <v>53431311</v>
      </c>
      <c r="L15" s="11">
        <v>64743136</v>
      </c>
      <c r="M15" s="11">
        <v>64743136</v>
      </c>
      <c r="N15" s="92"/>
      <c r="R15" s="83"/>
      <c r="S15" s="83"/>
      <c r="T15" s="83"/>
      <c r="U15" s="83"/>
    </row>
    <row r="16" spans="1:21" x14ac:dyDescent="0.2">
      <c r="A16" s="195" t="s">
        <v>160</v>
      </c>
      <c r="B16" s="196"/>
      <c r="C16" s="196"/>
      <c r="D16" s="196"/>
      <c r="E16" s="196"/>
      <c r="F16" s="196"/>
      <c r="G16" s="196"/>
      <c r="H16" s="197"/>
      <c r="I16" s="4">
        <v>119</v>
      </c>
      <c r="J16" s="11">
        <v>32750940</v>
      </c>
      <c r="K16" s="11">
        <v>32750940</v>
      </c>
      <c r="L16" s="11">
        <v>31114627</v>
      </c>
      <c r="M16" s="11">
        <v>31114627</v>
      </c>
      <c r="N16" s="92"/>
      <c r="R16" s="83"/>
      <c r="S16" s="83"/>
      <c r="T16" s="83"/>
      <c r="U16" s="83"/>
    </row>
    <row r="17" spans="1:21" x14ac:dyDescent="0.2">
      <c r="A17" s="192" t="s">
        <v>161</v>
      </c>
      <c r="B17" s="193"/>
      <c r="C17" s="193"/>
      <c r="D17" s="193"/>
      <c r="E17" s="193"/>
      <c r="F17" s="193"/>
      <c r="G17" s="193"/>
      <c r="H17" s="194"/>
      <c r="I17" s="4">
        <v>120</v>
      </c>
      <c r="J17" s="10">
        <f>SUM(J18:J20)</f>
        <v>86273810.999999985</v>
      </c>
      <c r="K17" s="10">
        <f>SUM(K18:K20)</f>
        <v>86273810.999999985</v>
      </c>
      <c r="L17" s="10">
        <f>SUM(L18:L20)</f>
        <v>82887098</v>
      </c>
      <c r="M17" s="10">
        <f>SUM(M18:M20)</f>
        <v>82887098</v>
      </c>
      <c r="N17" s="92"/>
      <c r="P17" s="92"/>
      <c r="R17" s="83"/>
      <c r="S17" s="83"/>
      <c r="T17" s="83"/>
      <c r="U17" s="83"/>
    </row>
    <row r="18" spans="1:21" x14ac:dyDescent="0.2">
      <c r="A18" s="195" t="s">
        <v>162</v>
      </c>
      <c r="B18" s="196"/>
      <c r="C18" s="196"/>
      <c r="D18" s="196"/>
      <c r="E18" s="196"/>
      <c r="F18" s="196"/>
      <c r="G18" s="196"/>
      <c r="H18" s="197"/>
      <c r="I18" s="4">
        <v>121</v>
      </c>
      <c r="J18" s="11">
        <v>53860353.18</v>
      </c>
      <c r="K18" s="11">
        <v>53860353.18</v>
      </c>
      <c r="L18" s="11">
        <v>52152872</v>
      </c>
      <c r="M18" s="11">
        <v>52152872</v>
      </c>
      <c r="N18" s="92"/>
      <c r="R18" s="83"/>
      <c r="S18" s="83"/>
      <c r="T18" s="83"/>
      <c r="U18" s="83"/>
    </row>
    <row r="19" spans="1:21" x14ac:dyDescent="0.2">
      <c r="A19" s="195" t="s">
        <v>163</v>
      </c>
      <c r="B19" s="196"/>
      <c r="C19" s="196"/>
      <c r="D19" s="196"/>
      <c r="E19" s="196"/>
      <c r="F19" s="196"/>
      <c r="G19" s="196"/>
      <c r="H19" s="197"/>
      <c r="I19" s="4">
        <v>122</v>
      </c>
      <c r="J19" s="11">
        <v>19842304.829999998</v>
      </c>
      <c r="K19" s="11">
        <v>19842304.829999998</v>
      </c>
      <c r="L19" s="11">
        <v>18795899</v>
      </c>
      <c r="M19" s="11">
        <v>18795899</v>
      </c>
      <c r="N19" s="92"/>
      <c r="R19" s="83"/>
      <c r="S19" s="83"/>
      <c r="T19" s="83"/>
      <c r="U19" s="83"/>
    </row>
    <row r="20" spans="1:21" x14ac:dyDescent="0.2">
      <c r="A20" s="195" t="s">
        <v>164</v>
      </c>
      <c r="B20" s="196"/>
      <c r="C20" s="196"/>
      <c r="D20" s="196"/>
      <c r="E20" s="196"/>
      <c r="F20" s="196"/>
      <c r="G20" s="196"/>
      <c r="H20" s="197"/>
      <c r="I20" s="4">
        <v>123</v>
      </c>
      <c r="J20" s="11">
        <v>12571152.99</v>
      </c>
      <c r="K20" s="11">
        <v>12571152.99</v>
      </c>
      <c r="L20" s="11">
        <v>11938327</v>
      </c>
      <c r="M20" s="11">
        <v>11938327</v>
      </c>
      <c r="N20" s="92"/>
      <c r="R20" s="83"/>
      <c r="S20" s="83"/>
      <c r="T20" s="83"/>
      <c r="U20" s="83"/>
    </row>
    <row r="21" spans="1:21" x14ac:dyDescent="0.2">
      <c r="A21" s="192" t="s">
        <v>165</v>
      </c>
      <c r="B21" s="193"/>
      <c r="C21" s="193"/>
      <c r="D21" s="193"/>
      <c r="E21" s="193"/>
      <c r="F21" s="193"/>
      <c r="G21" s="193"/>
      <c r="H21" s="194"/>
      <c r="I21" s="4">
        <v>124</v>
      </c>
      <c r="J21" s="11">
        <v>25029096</v>
      </c>
      <c r="K21" s="11">
        <v>25029096</v>
      </c>
      <c r="L21" s="11">
        <v>22097258</v>
      </c>
      <c r="M21" s="11">
        <v>22097258</v>
      </c>
      <c r="N21" s="92"/>
      <c r="R21" s="83"/>
      <c r="S21" s="83"/>
      <c r="T21" s="83"/>
      <c r="U21" s="83"/>
    </row>
    <row r="22" spans="1:21" x14ac:dyDescent="0.2">
      <c r="A22" s="192" t="s">
        <v>166</v>
      </c>
      <c r="B22" s="193"/>
      <c r="C22" s="193"/>
      <c r="D22" s="193"/>
      <c r="E22" s="193"/>
      <c r="F22" s="193"/>
      <c r="G22" s="193"/>
      <c r="H22" s="194"/>
      <c r="I22" s="4">
        <v>125</v>
      </c>
      <c r="J22" s="11">
        <v>21917864</v>
      </c>
      <c r="K22" s="11">
        <v>21917864</v>
      </c>
      <c r="L22" s="11">
        <v>13938435</v>
      </c>
      <c r="M22" s="11">
        <v>13938435</v>
      </c>
      <c r="N22" s="92"/>
      <c r="R22" s="83"/>
      <c r="S22" s="83"/>
      <c r="T22" s="83"/>
      <c r="U22" s="83"/>
    </row>
    <row r="23" spans="1:21" x14ac:dyDescent="0.2">
      <c r="A23" s="192" t="s">
        <v>167</v>
      </c>
      <c r="B23" s="193"/>
      <c r="C23" s="193"/>
      <c r="D23" s="193"/>
      <c r="E23" s="193"/>
      <c r="F23" s="193"/>
      <c r="G23" s="193"/>
      <c r="H23" s="194"/>
      <c r="I23" s="4">
        <v>126</v>
      </c>
      <c r="J23" s="10">
        <f>SUM(J24:J25)</f>
        <v>-224897</v>
      </c>
      <c r="K23" s="10">
        <f>SUM(K24:K25)</f>
        <v>-224897</v>
      </c>
      <c r="L23" s="10">
        <f>SUM(L24:L25)</f>
        <v>-351288</v>
      </c>
      <c r="M23" s="10">
        <f>SUM(M24:M25)</f>
        <v>-351288</v>
      </c>
      <c r="N23" s="92"/>
      <c r="R23" s="83"/>
      <c r="S23" s="83"/>
      <c r="T23" s="83"/>
      <c r="U23" s="83"/>
    </row>
    <row r="24" spans="1:21" x14ac:dyDescent="0.2">
      <c r="A24" s="195" t="s">
        <v>168</v>
      </c>
      <c r="B24" s="196"/>
      <c r="C24" s="196"/>
      <c r="D24" s="196"/>
      <c r="E24" s="196"/>
      <c r="F24" s="196"/>
      <c r="G24" s="196"/>
      <c r="H24" s="197"/>
      <c r="I24" s="4">
        <v>127</v>
      </c>
      <c r="J24" s="11">
        <v>0</v>
      </c>
      <c r="K24" s="11">
        <v>0</v>
      </c>
      <c r="L24" s="11">
        <v>-1418</v>
      </c>
      <c r="M24" s="130">
        <v>-1418</v>
      </c>
      <c r="N24" s="92"/>
      <c r="R24" s="83"/>
      <c r="S24" s="83"/>
      <c r="T24" s="83"/>
      <c r="U24" s="83"/>
    </row>
    <row r="25" spans="1:21" x14ac:dyDescent="0.2">
      <c r="A25" s="195" t="s">
        <v>169</v>
      </c>
      <c r="B25" s="196"/>
      <c r="C25" s="196"/>
      <c r="D25" s="196"/>
      <c r="E25" s="196"/>
      <c r="F25" s="196"/>
      <c r="G25" s="196"/>
      <c r="H25" s="197"/>
      <c r="I25" s="4">
        <v>128</v>
      </c>
      <c r="J25" s="11">
        <v>-224897</v>
      </c>
      <c r="K25" s="11">
        <v>-224897</v>
      </c>
      <c r="L25" s="11">
        <v>-349870</v>
      </c>
      <c r="M25" s="11">
        <v>-349870</v>
      </c>
      <c r="N25" s="92"/>
      <c r="P25" s="92"/>
      <c r="R25" s="83"/>
      <c r="S25" s="83"/>
      <c r="T25" s="83"/>
      <c r="U25" s="83"/>
    </row>
    <row r="26" spans="1:21" x14ac:dyDescent="0.2">
      <c r="A26" s="192" t="s">
        <v>170</v>
      </c>
      <c r="B26" s="193"/>
      <c r="C26" s="193"/>
      <c r="D26" s="193"/>
      <c r="E26" s="193"/>
      <c r="F26" s="193"/>
      <c r="G26" s="193"/>
      <c r="H26" s="194"/>
      <c r="I26" s="4">
        <v>129</v>
      </c>
      <c r="J26" s="11">
        <v>870084</v>
      </c>
      <c r="K26" s="130">
        <v>870084</v>
      </c>
      <c r="L26" s="11">
        <v>0</v>
      </c>
      <c r="M26" s="126">
        <v>0</v>
      </c>
      <c r="N26" s="92"/>
      <c r="P26" s="92"/>
      <c r="R26" s="83"/>
      <c r="S26" s="83"/>
      <c r="T26" s="83"/>
      <c r="U26" s="83"/>
    </row>
    <row r="27" spans="1:21" x14ac:dyDescent="0.2">
      <c r="A27" s="192" t="s">
        <v>171</v>
      </c>
      <c r="B27" s="193"/>
      <c r="C27" s="193"/>
      <c r="D27" s="193"/>
      <c r="E27" s="193"/>
      <c r="F27" s="193"/>
      <c r="G27" s="193"/>
      <c r="H27" s="194"/>
      <c r="I27" s="4">
        <v>130</v>
      </c>
      <c r="J27" s="11">
        <v>4708913</v>
      </c>
      <c r="K27" s="11">
        <v>4708913</v>
      </c>
      <c r="L27" s="11">
        <v>5561105</v>
      </c>
      <c r="M27" s="11">
        <v>5561105</v>
      </c>
      <c r="N27" s="92"/>
      <c r="R27" s="83"/>
      <c r="S27" s="83"/>
      <c r="T27" s="83"/>
      <c r="U27" s="83"/>
    </row>
    <row r="28" spans="1:21" x14ac:dyDescent="0.2">
      <c r="A28" s="192" t="s">
        <v>172</v>
      </c>
      <c r="B28" s="193"/>
      <c r="C28" s="193"/>
      <c r="D28" s="193"/>
      <c r="E28" s="193"/>
      <c r="F28" s="193"/>
      <c r="G28" s="193"/>
      <c r="H28" s="194"/>
      <c r="I28" s="4">
        <v>131</v>
      </c>
      <c r="J28" s="10">
        <f>SUM(J29:J33)</f>
        <v>13675564</v>
      </c>
      <c r="K28" s="10">
        <f>SUM(K29:K33)</f>
        <v>13675564</v>
      </c>
      <c r="L28" s="10">
        <f>SUM(L29:L33)</f>
        <v>13595171</v>
      </c>
      <c r="M28" s="10">
        <f>SUM(M29:M33)</f>
        <v>13595171</v>
      </c>
      <c r="N28" s="92"/>
      <c r="P28" s="92"/>
      <c r="R28" s="83"/>
      <c r="S28" s="83"/>
      <c r="T28" s="83"/>
      <c r="U28" s="83"/>
    </row>
    <row r="29" spans="1:21" x14ac:dyDescent="0.2">
      <c r="A29" s="192" t="s">
        <v>286</v>
      </c>
      <c r="B29" s="193"/>
      <c r="C29" s="193"/>
      <c r="D29" s="193"/>
      <c r="E29" s="193"/>
      <c r="F29" s="193"/>
      <c r="G29" s="193"/>
      <c r="H29" s="194"/>
      <c r="I29" s="4">
        <v>132</v>
      </c>
      <c r="J29" s="11">
        <v>6157762</v>
      </c>
      <c r="K29" s="11">
        <v>6157762</v>
      </c>
      <c r="L29" s="11">
        <v>7111876</v>
      </c>
      <c r="M29" s="11">
        <v>7111876</v>
      </c>
      <c r="N29" s="92"/>
      <c r="P29" s="92"/>
      <c r="R29" s="83"/>
      <c r="S29" s="83"/>
      <c r="T29" s="83"/>
      <c r="U29" s="83"/>
    </row>
    <row r="30" spans="1:21" ht="27.75" customHeight="1" x14ac:dyDescent="0.2">
      <c r="A30" s="192" t="s">
        <v>297</v>
      </c>
      <c r="B30" s="193"/>
      <c r="C30" s="193"/>
      <c r="D30" s="193"/>
      <c r="E30" s="193"/>
      <c r="F30" s="193"/>
      <c r="G30" s="193"/>
      <c r="H30" s="194"/>
      <c r="I30" s="4">
        <v>133</v>
      </c>
      <c r="J30" s="11">
        <v>7013374</v>
      </c>
      <c r="K30" s="11">
        <v>7013374</v>
      </c>
      <c r="L30" s="11">
        <v>6170205</v>
      </c>
      <c r="M30" s="11">
        <v>6170205</v>
      </c>
      <c r="N30" s="92"/>
      <c r="P30" s="92"/>
      <c r="R30" s="83"/>
      <c r="S30" s="83"/>
      <c r="T30" s="83"/>
      <c r="U30" s="83"/>
    </row>
    <row r="31" spans="1:21" x14ac:dyDescent="0.2">
      <c r="A31" s="192" t="s">
        <v>173</v>
      </c>
      <c r="B31" s="193"/>
      <c r="C31" s="193"/>
      <c r="D31" s="193"/>
      <c r="E31" s="193"/>
      <c r="F31" s="193"/>
      <c r="G31" s="193"/>
      <c r="H31" s="194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2"/>
      <c r="R31" s="83"/>
      <c r="S31" s="83"/>
      <c r="T31" s="83"/>
      <c r="U31" s="83"/>
    </row>
    <row r="32" spans="1:21" x14ac:dyDescent="0.2">
      <c r="A32" s="192" t="s">
        <v>174</v>
      </c>
      <c r="B32" s="193"/>
      <c r="C32" s="193"/>
      <c r="D32" s="193"/>
      <c r="E32" s="193"/>
      <c r="F32" s="193"/>
      <c r="G32" s="193"/>
      <c r="H32" s="194"/>
      <c r="I32" s="4">
        <v>135</v>
      </c>
      <c r="J32" s="11">
        <v>504428</v>
      </c>
      <c r="K32" s="129">
        <v>504428</v>
      </c>
      <c r="L32" s="11">
        <v>313090</v>
      </c>
      <c r="M32" s="127">
        <v>313090</v>
      </c>
      <c r="N32" s="92"/>
      <c r="P32" s="92"/>
      <c r="R32" s="83"/>
      <c r="S32" s="83"/>
      <c r="T32" s="83"/>
      <c r="U32" s="83"/>
    </row>
    <row r="33" spans="1:21" x14ac:dyDescent="0.2">
      <c r="A33" s="192" t="s">
        <v>175</v>
      </c>
      <c r="B33" s="193"/>
      <c r="C33" s="193"/>
      <c r="D33" s="193"/>
      <c r="E33" s="193"/>
      <c r="F33" s="193"/>
      <c r="G33" s="193"/>
      <c r="H33" s="194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2"/>
      <c r="P33" s="92"/>
      <c r="R33" s="83"/>
      <c r="S33" s="83"/>
      <c r="T33" s="83"/>
      <c r="U33" s="83"/>
    </row>
    <row r="34" spans="1:21" x14ac:dyDescent="0.2">
      <c r="A34" s="192" t="s">
        <v>176</v>
      </c>
      <c r="B34" s="193"/>
      <c r="C34" s="193"/>
      <c r="D34" s="193"/>
      <c r="E34" s="193"/>
      <c r="F34" s="193"/>
      <c r="G34" s="193"/>
      <c r="H34" s="194"/>
      <c r="I34" s="4">
        <v>137</v>
      </c>
      <c r="J34" s="10">
        <f>SUM(J35:J38)</f>
        <v>16562029</v>
      </c>
      <c r="K34" s="10">
        <f>SUM(K35:K38)</f>
        <v>16562029</v>
      </c>
      <c r="L34" s="10">
        <f>SUM(L35:L38)</f>
        <v>14769708</v>
      </c>
      <c r="M34" s="10">
        <f>SUM(M35:M38)</f>
        <v>14769708</v>
      </c>
      <c r="N34" s="92"/>
      <c r="R34" s="83"/>
      <c r="S34" s="83"/>
      <c r="T34" s="83"/>
      <c r="U34" s="83"/>
    </row>
    <row r="35" spans="1:21" x14ac:dyDescent="0.2">
      <c r="A35" s="192" t="s">
        <v>296</v>
      </c>
      <c r="B35" s="193"/>
      <c r="C35" s="193"/>
      <c r="D35" s="193"/>
      <c r="E35" s="193"/>
      <c r="F35" s="193"/>
      <c r="G35" s="193"/>
      <c r="H35" s="194"/>
      <c r="I35" s="4">
        <v>138</v>
      </c>
      <c r="J35" s="11">
        <v>8371005</v>
      </c>
      <c r="K35" s="11">
        <v>8371005</v>
      </c>
      <c r="L35" s="11">
        <v>10414426</v>
      </c>
      <c r="M35" s="11">
        <v>10414426</v>
      </c>
      <c r="N35" s="92"/>
      <c r="R35" s="83"/>
      <c r="S35" s="83"/>
      <c r="T35" s="83"/>
      <c r="U35" s="83"/>
    </row>
    <row r="36" spans="1:21" ht="22.5" customHeight="1" x14ac:dyDescent="0.2">
      <c r="A36" s="192" t="s">
        <v>298</v>
      </c>
      <c r="B36" s="193"/>
      <c r="C36" s="193"/>
      <c r="D36" s="193"/>
      <c r="E36" s="193"/>
      <c r="F36" s="193"/>
      <c r="G36" s="193"/>
      <c r="H36" s="194"/>
      <c r="I36" s="4">
        <v>139</v>
      </c>
      <c r="J36" s="11">
        <v>7272751</v>
      </c>
      <c r="K36" s="11">
        <v>7272751</v>
      </c>
      <c r="L36" s="11">
        <v>4355282</v>
      </c>
      <c r="M36" s="11">
        <v>4355282</v>
      </c>
      <c r="N36" s="92"/>
      <c r="P36" s="92"/>
      <c r="R36" s="83"/>
      <c r="S36" s="83"/>
      <c r="T36" s="83"/>
      <c r="U36" s="83"/>
    </row>
    <row r="37" spans="1:21" x14ac:dyDescent="0.2">
      <c r="A37" s="192" t="s">
        <v>177</v>
      </c>
      <c r="B37" s="193"/>
      <c r="C37" s="193"/>
      <c r="D37" s="193"/>
      <c r="E37" s="193"/>
      <c r="F37" s="193"/>
      <c r="G37" s="193"/>
      <c r="H37" s="194"/>
      <c r="I37" s="4">
        <v>140</v>
      </c>
      <c r="J37" s="11">
        <v>918273</v>
      </c>
      <c r="K37" s="11">
        <v>918273</v>
      </c>
      <c r="L37" s="11">
        <v>0</v>
      </c>
      <c r="M37" s="11">
        <v>0</v>
      </c>
      <c r="N37" s="92"/>
      <c r="P37" s="92"/>
      <c r="R37" s="83"/>
      <c r="S37" s="83"/>
      <c r="T37" s="83"/>
      <c r="U37" s="83"/>
    </row>
    <row r="38" spans="1:21" x14ac:dyDescent="0.2">
      <c r="A38" s="192" t="s">
        <v>178</v>
      </c>
      <c r="B38" s="193"/>
      <c r="C38" s="193"/>
      <c r="D38" s="193"/>
      <c r="E38" s="193"/>
      <c r="F38" s="193"/>
      <c r="G38" s="193"/>
      <c r="H38" s="194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2"/>
      <c r="R38" s="83"/>
      <c r="S38" s="83"/>
      <c r="T38" s="83"/>
      <c r="U38" s="83"/>
    </row>
    <row r="39" spans="1:21" x14ac:dyDescent="0.2">
      <c r="A39" s="192" t="s">
        <v>179</v>
      </c>
      <c r="B39" s="193"/>
      <c r="C39" s="193"/>
      <c r="D39" s="193"/>
      <c r="E39" s="193"/>
      <c r="F39" s="193"/>
      <c r="G39" s="193"/>
      <c r="H39" s="194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2"/>
      <c r="R39" s="83"/>
      <c r="S39" s="83"/>
      <c r="T39" s="83"/>
      <c r="U39" s="83"/>
    </row>
    <row r="40" spans="1:21" x14ac:dyDescent="0.2">
      <c r="A40" s="192" t="s">
        <v>180</v>
      </c>
      <c r="B40" s="193"/>
      <c r="C40" s="193"/>
      <c r="D40" s="193"/>
      <c r="E40" s="193"/>
      <c r="F40" s="193"/>
      <c r="G40" s="193"/>
      <c r="H40" s="194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2"/>
      <c r="R40" s="83"/>
      <c r="S40" s="83"/>
      <c r="T40" s="83"/>
      <c r="U40" s="83"/>
    </row>
    <row r="41" spans="1:21" x14ac:dyDescent="0.2">
      <c r="A41" s="192" t="s">
        <v>181</v>
      </c>
      <c r="B41" s="193"/>
      <c r="C41" s="193"/>
      <c r="D41" s="193"/>
      <c r="E41" s="193"/>
      <c r="F41" s="193"/>
      <c r="G41" s="193"/>
      <c r="H41" s="194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2"/>
      <c r="R41" s="83"/>
      <c r="S41" s="83"/>
      <c r="T41" s="83"/>
      <c r="U41" s="83"/>
    </row>
    <row r="42" spans="1:21" x14ac:dyDescent="0.2">
      <c r="A42" s="192" t="s">
        <v>182</v>
      </c>
      <c r="B42" s="193"/>
      <c r="C42" s="193"/>
      <c r="D42" s="193"/>
      <c r="E42" s="193"/>
      <c r="F42" s="193"/>
      <c r="G42" s="193"/>
      <c r="H42" s="194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2"/>
      <c r="R42" s="83"/>
      <c r="S42" s="83"/>
      <c r="T42" s="83"/>
      <c r="U42" s="83"/>
    </row>
    <row r="43" spans="1:21" x14ac:dyDescent="0.2">
      <c r="A43" s="192" t="s">
        <v>183</v>
      </c>
      <c r="B43" s="193"/>
      <c r="C43" s="193"/>
      <c r="D43" s="193"/>
      <c r="E43" s="193"/>
      <c r="F43" s="193"/>
      <c r="G43" s="193"/>
      <c r="H43" s="194"/>
      <c r="I43" s="4">
        <v>146</v>
      </c>
      <c r="J43" s="10">
        <f>J8+J28+J39+J41</f>
        <v>426446686</v>
      </c>
      <c r="K43" s="10">
        <f>K8+K28+K39+K41</f>
        <v>426446686</v>
      </c>
      <c r="L43" s="10">
        <f>L8+L28+L39+L41</f>
        <v>477887246</v>
      </c>
      <c r="M43" s="10">
        <f>M8+M28+M39+M41</f>
        <v>477887246</v>
      </c>
      <c r="N43" s="92"/>
      <c r="R43" s="83"/>
      <c r="S43" s="83"/>
      <c r="T43" s="83"/>
      <c r="U43" s="83"/>
    </row>
    <row r="44" spans="1:21" x14ac:dyDescent="0.2">
      <c r="A44" s="192" t="s">
        <v>184</v>
      </c>
      <c r="B44" s="193"/>
      <c r="C44" s="193"/>
      <c r="D44" s="193"/>
      <c r="E44" s="193"/>
      <c r="F44" s="193"/>
      <c r="G44" s="193"/>
      <c r="H44" s="194"/>
      <c r="I44" s="4">
        <v>147</v>
      </c>
      <c r="J44" s="10">
        <f>J11+J34+J40+J42</f>
        <v>415874694</v>
      </c>
      <c r="K44" s="10">
        <f>K11+K34+K40+K42</f>
        <v>415874694</v>
      </c>
      <c r="L44" s="10">
        <f>L11+L34+L40+L42</f>
        <v>424367148</v>
      </c>
      <c r="M44" s="10">
        <f>M11+M34+M40+M42</f>
        <v>424367148</v>
      </c>
      <c r="N44" s="92"/>
      <c r="R44" s="83"/>
      <c r="S44" s="83"/>
      <c r="T44" s="83"/>
      <c r="U44" s="83"/>
    </row>
    <row r="45" spans="1:21" x14ac:dyDescent="0.2">
      <c r="A45" s="192" t="s">
        <v>185</v>
      </c>
      <c r="B45" s="193"/>
      <c r="C45" s="193"/>
      <c r="D45" s="193"/>
      <c r="E45" s="193"/>
      <c r="F45" s="193"/>
      <c r="G45" s="193"/>
      <c r="H45" s="194"/>
      <c r="I45" s="4">
        <v>148</v>
      </c>
      <c r="J45" s="10">
        <f>J43-J44</f>
        <v>10571992</v>
      </c>
      <c r="K45" s="10">
        <f>K43-K44</f>
        <v>10571992</v>
      </c>
      <c r="L45" s="10">
        <f>L43-L44</f>
        <v>53520098</v>
      </c>
      <c r="M45" s="10">
        <f>M43-M44</f>
        <v>53520098</v>
      </c>
      <c r="N45" s="92"/>
      <c r="R45" s="83"/>
      <c r="S45" s="83"/>
      <c r="T45" s="83"/>
      <c r="U45" s="83"/>
    </row>
    <row r="46" spans="1:21" x14ac:dyDescent="0.2">
      <c r="A46" s="216" t="s">
        <v>186</v>
      </c>
      <c r="B46" s="217"/>
      <c r="C46" s="217"/>
      <c r="D46" s="217"/>
      <c r="E46" s="217"/>
      <c r="F46" s="217"/>
      <c r="G46" s="217"/>
      <c r="H46" s="218"/>
      <c r="I46" s="4">
        <v>149</v>
      </c>
      <c r="J46" s="10">
        <f>IF(J43&gt;J44,J43-J44,0)</f>
        <v>10571992</v>
      </c>
      <c r="K46" s="10">
        <f>IF(K43&gt;K44,K43-K44,0)</f>
        <v>10571992</v>
      </c>
      <c r="L46" s="10">
        <f>IF(L43&gt;L44,L43-L44,0)</f>
        <v>53520098</v>
      </c>
      <c r="M46" s="10">
        <f>IF(M43&gt;M44,M43-M44,0)</f>
        <v>53520098</v>
      </c>
      <c r="N46" s="92"/>
      <c r="R46" s="83"/>
      <c r="S46" s="83"/>
      <c r="T46" s="83"/>
      <c r="U46" s="83"/>
    </row>
    <row r="47" spans="1:21" x14ac:dyDescent="0.2">
      <c r="A47" s="216" t="s">
        <v>187</v>
      </c>
      <c r="B47" s="217"/>
      <c r="C47" s="217"/>
      <c r="D47" s="217"/>
      <c r="E47" s="217"/>
      <c r="F47" s="217"/>
      <c r="G47" s="217"/>
      <c r="H47" s="218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2"/>
      <c r="R47" s="83"/>
      <c r="S47" s="83"/>
      <c r="T47" s="83"/>
      <c r="U47" s="83"/>
    </row>
    <row r="48" spans="1:21" x14ac:dyDescent="0.2">
      <c r="A48" s="192" t="s">
        <v>188</v>
      </c>
      <c r="B48" s="193"/>
      <c r="C48" s="193"/>
      <c r="D48" s="193"/>
      <c r="E48" s="193"/>
      <c r="F48" s="193"/>
      <c r="G48" s="193"/>
      <c r="H48" s="194"/>
      <c r="I48" s="4">
        <v>151</v>
      </c>
      <c r="J48" s="11">
        <v>1983472</v>
      </c>
      <c r="K48" s="11">
        <v>1983472</v>
      </c>
      <c r="L48" s="11">
        <v>9845706</v>
      </c>
      <c r="M48" s="11">
        <v>9845706</v>
      </c>
      <c r="N48" s="92"/>
      <c r="R48" s="83"/>
      <c r="S48" s="83"/>
      <c r="T48" s="83"/>
      <c r="U48" s="83"/>
    </row>
    <row r="49" spans="1:21" x14ac:dyDescent="0.2">
      <c r="A49" s="192" t="s">
        <v>189</v>
      </c>
      <c r="B49" s="193"/>
      <c r="C49" s="193"/>
      <c r="D49" s="193"/>
      <c r="E49" s="193"/>
      <c r="F49" s="193"/>
      <c r="G49" s="193"/>
      <c r="H49" s="194"/>
      <c r="I49" s="4">
        <v>152</v>
      </c>
      <c r="J49" s="10">
        <f>J45-J48</f>
        <v>8588520</v>
      </c>
      <c r="K49" s="10">
        <f>K45-K48</f>
        <v>8588520</v>
      </c>
      <c r="L49" s="10">
        <f>L45-L48</f>
        <v>43674392</v>
      </c>
      <c r="M49" s="10">
        <f>M45-M48</f>
        <v>43674392</v>
      </c>
      <c r="N49" s="92"/>
      <c r="R49" s="83"/>
      <c r="S49" s="83"/>
      <c r="T49" s="83"/>
      <c r="U49" s="83"/>
    </row>
    <row r="50" spans="1:21" x14ac:dyDescent="0.2">
      <c r="A50" s="216" t="s">
        <v>190</v>
      </c>
      <c r="B50" s="217"/>
      <c r="C50" s="217"/>
      <c r="D50" s="217"/>
      <c r="E50" s="217"/>
      <c r="F50" s="217"/>
      <c r="G50" s="217"/>
      <c r="H50" s="218"/>
      <c r="I50" s="4">
        <v>153</v>
      </c>
      <c r="J50" s="10">
        <f>IF(J49&gt;0,J49,0)</f>
        <v>8588520</v>
      </c>
      <c r="K50" s="10">
        <f>IF(K49&gt;0,K49,0)</f>
        <v>8588520</v>
      </c>
      <c r="L50" s="10">
        <f>IF(L49&gt;0,L49,0)</f>
        <v>43674392</v>
      </c>
      <c r="M50" s="10">
        <f>IF(M49&gt;0,M49,0)</f>
        <v>43674392</v>
      </c>
      <c r="N50" s="92"/>
      <c r="R50" s="83"/>
      <c r="S50" s="83"/>
      <c r="T50" s="83"/>
      <c r="U50" s="83"/>
    </row>
    <row r="51" spans="1:21" x14ac:dyDescent="0.2">
      <c r="A51" s="241" t="s">
        <v>191</v>
      </c>
      <c r="B51" s="242"/>
      <c r="C51" s="242"/>
      <c r="D51" s="242"/>
      <c r="E51" s="242"/>
      <c r="F51" s="242"/>
      <c r="G51" s="242"/>
      <c r="H51" s="243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2"/>
      <c r="R51" s="83"/>
      <c r="S51" s="83"/>
      <c r="T51" s="83"/>
      <c r="U51" s="83"/>
    </row>
    <row r="52" spans="1:21" ht="12.75" customHeight="1" x14ac:dyDescent="0.2">
      <c r="A52" s="213" t="s">
        <v>192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44"/>
      <c r="N52" s="92"/>
      <c r="R52" s="83"/>
      <c r="S52" s="83"/>
      <c r="T52" s="83"/>
      <c r="U52" s="83"/>
    </row>
    <row r="53" spans="1:21" ht="12.75" customHeight="1" x14ac:dyDescent="0.2">
      <c r="A53" s="189" t="s">
        <v>193</v>
      </c>
      <c r="B53" s="190"/>
      <c r="C53" s="190"/>
      <c r="D53" s="190"/>
      <c r="E53" s="190"/>
      <c r="F53" s="190"/>
      <c r="G53" s="190"/>
      <c r="H53" s="190"/>
      <c r="I53" s="114"/>
      <c r="J53" s="114"/>
      <c r="K53" s="114"/>
      <c r="L53" s="114"/>
      <c r="M53" s="113"/>
      <c r="N53" s="92"/>
      <c r="R53" s="83"/>
      <c r="S53" s="83"/>
      <c r="T53" s="83"/>
      <c r="U53" s="83"/>
    </row>
    <row r="54" spans="1:21" x14ac:dyDescent="0.2">
      <c r="A54" s="245" t="s">
        <v>194</v>
      </c>
      <c r="B54" s="246"/>
      <c r="C54" s="246"/>
      <c r="D54" s="246"/>
      <c r="E54" s="246"/>
      <c r="F54" s="246"/>
      <c r="G54" s="246"/>
      <c r="H54" s="247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2"/>
      <c r="R54" s="83"/>
      <c r="S54" s="83"/>
      <c r="T54" s="83"/>
      <c r="U54" s="83"/>
    </row>
    <row r="55" spans="1:21" x14ac:dyDescent="0.2">
      <c r="A55" s="245" t="s">
        <v>195</v>
      </c>
      <c r="B55" s="246"/>
      <c r="C55" s="246"/>
      <c r="D55" s="246"/>
      <c r="E55" s="246"/>
      <c r="F55" s="246"/>
      <c r="G55" s="246"/>
      <c r="H55" s="247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2"/>
      <c r="P55" s="92"/>
      <c r="R55" s="83"/>
      <c r="S55" s="83"/>
      <c r="T55" s="83"/>
      <c r="U55" s="83"/>
    </row>
    <row r="56" spans="1:21" ht="12.75" customHeight="1" x14ac:dyDescent="0.2">
      <c r="A56" s="213" t="s">
        <v>196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44"/>
      <c r="N56" s="92"/>
      <c r="R56" s="83"/>
      <c r="S56" s="83"/>
      <c r="T56" s="83"/>
      <c r="U56" s="83"/>
    </row>
    <row r="57" spans="1:21" x14ac:dyDescent="0.2">
      <c r="A57" s="189" t="s">
        <v>197</v>
      </c>
      <c r="B57" s="190"/>
      <c r="C57" s="190"/>
      <c r="D57" s="190"/>
      <c r="E57" s="190"/>
      <c r="F57" s="190"/>
      <c r="G57" s="190"/>
      <c r="H57" s="191"/>
      <c r="I57" s="15">
        <v>157</v>
      </c>
      <c r="J57" s="9">
        <f>J49</f>
        <v>8588520</v>
      </c>
      <c r="K57" s="9">
        <f>K49</f>
        <v>8588520</v>
      </c>
      <c r="L57" s="9">
        <f>L49</f>
        <v>43674392</v>
      </c>
      <c r="M57" s="9">
        <f>M49</f>
        <v>43674392</v>
      </c>
      <c r="N57" s="92"/>
      <c r="R57" s="83"/>
      <c r="S57" s="83"/>
      <c r="T57" s="83"/>
      <c r="U57" s="83"/>
    </row>
    <row r="58" spans="1:21" x14ac:dyDescent="0.2">
      <c r="A58" s="192" t="s">
        <v>198</v>
      </c>
      <c r="B58" s="193"/>
      <c r="C58" s="193"/>
      <c r="D58" s="193"/>
      <c r="E58" s="193"/>
      <c r="F58" s="193"/>
      <c r="G58" s="193"/>
      <c r="H58" s="194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2"/>
      <c r="R58" s="83"/>
      <c r="S58" s="83"/>
      <c r="T58" s="83"/>
      <c r="U58" s="83"/>
    </row>
    <row r="59" spans="1:21" x14ac:dyDescent="0.2">
      <c r="A59" s="192" t="s">
        <v>199</v>
      </c>
      <c r="B59" s="193"/>
      <c r="C59" s="193"/>
      <c r="D59" s="193"/>
      <c r="E59" s="193"/>
      <c r="F59" s="193"/>
      <c r="G59" s="193"/>
      <c r="H59" s="194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2"/>
      <c r="R59" s="83"/>
      <c r="S59" s="83"/>
      <c r="T59" s="83"/>
      <c r="U59" s="83"/>
    </row>
    <row r="60" spans="1:21" x14ac:dyDescent="0.2">
      <c r="A60" s="192" t="s">
        <v>200</v>
      </c>
      <c r="B60" s="193"/>
      <c r="C60" s="193"/>
      <c r="D60" s="193"/>
      <c r="E60" s="193"/>
      <c r="F60" s="193"/>
      <c r="G60" s="193"/>
      <c r="H60" s="194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2"/>
      <c r="R60" s="83"/>
      <c r="S60" s="83"/>
      <c r="T60" s="83"/>
      <c r="U60" s="83"/>
    </row>
    <row r="61" spans="1:21" x14ac:dyDescent="0.2">
      <c r="A61" s="192" t="s">
        <v>201</v>
      </c>
      <c r="B61" s="193"/>
      <c r="C61" s="193"/>
      <c r="D61" s="193"/>
      <c r="E61" s="193"/>
      <c r="F61" s="193"/>
      <c r="G61" s="193"/>
      <c r="H61" s="194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2"/>
      <c r="R61" s="83"/>
      <c r="S61" s="83"/>
      <c r="T61" s="83"/>
      <c r="U61" s="83"/>
    </row>
    <row r="62" spans="1:21" x14ac:dyDescent="0.2">
      <c r="A62" s="192" t="s">
        <v>202</v>
      </c>
      <c r="B62" s="193"/>
      <c r="C62" s="193"/>
      <c r="D62" s="193"/>
      <c r="E62" s="193"/>
      <c r="F62" s="193"/>
      <c r="G62" s="193"/>
      <c r="H62" s="194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2"/>
      <c r="R62" s="83"/>
      <c r="S62" s="83"/>
      <c r="T62" s="83"/>
      <c r="U62" s="83"/>
    </row>
    <row r="63" spans="1:21" x14ac:dyDescent="0.2">
      <c r="A63" s="192" t="s">
        <v>203</v>
      </c>
      <c r="B63" s="193"/>
      <c r="C63" s="193"/>
      <c r="D63" s="193"/>
      <c r="E63" s="193"/>
      <c r="F63" s="193"/>
      <c r="G63" s="193"/>
      <c r="H63" s="194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2"/>
      <c r="R63" s="83"/>
      <c r="S63" s="83"/>
      <c r="T63" s="83"/>
      <c r="U63" s="83"/>
    </row>
    <row r="64" spans="1:21" x14ac:dyDescent="0.2">
      <c r="A64" s="192" t="s">
        <v>204</v>
      </c>
      <c r="B64" s="193"/>
      <c r="C64" s="193"/>
      <c r="D64" s="193"/>
      <c r="E64" s="193"/>
      <c r="F64" s="193"/>
      <c r="G64" s="193"/>
      <c r="H64" s="194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2"/>
      <c r="R64" s="83"/>
      <c r="S64" s="83"/>
      <c r="T64" s="83"/>
      <c r="U64" s="83"/>
    </row>
    <row r="65" spans="1:21" x14ac:dyDescent="0.2">
      <c r="A65" s="192" t="s">
        <v>205</v>
      </c>
      <c r="B65" s="193"/>
      <c r="C65" s="193"/>
      <c r="D65" s="193"/>
      <c r="E65" s="193"/>
      <c r="F65" s="193"/>
      <c r="G65" s="193"/>
      <c r="H65" s="194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2"/>
      <c r="R65" s="83"/>
      <c r="S65" s="83"/>
      <c r="T65" s="83"/>
      <c r="U65" s="83"/>
    </row>
    <row r="66" spans="1:21" x14ac:dyDescent="0.2">
      <c r="A66" s="192" t="s">
        <v>206</v>
      </c>
      <c r="B66" s="193"/>
      <c r="C66" s="193"/>
      <c r="D66" s="193"/>
      <c r="E66" s="193"/>
      <c r="F66" s="193"/>
      <c r="G66" s="193"/>
      <c r="H66" s="194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2"/>
      <c r="R66" s="83"/>
      <c r="S66" s="83"/>
      <c r="T66" s="83"/>
      <c r="U66" s="83"/>
    </row>
    <row r="67" spans="1:21" x14ac:dyDescent="0.2">
      <c r="A67" s="192" t="s">
        <v>207</v>
      </c>
      <c r="B67" s="193"/>
      <c r="C67" s="193"/>
      <c r="D67" s="193"/>
      <c r="E67" s="193"/>
      <c r="F67" s="193"/>
      <c r="G67" s="193"/>
      <c r="H67" s="194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2"/>
      <c r="R67" s="83"/>
      <c r="S67" s="83"/>
      <c r="T67" s="83"/>
      <c r="U67" s="83"/>
    </row>
    <row r="68" spans="1:21" x14ac:dyDescent="0.2">
      <c r="A68" s="192" t="s">
        <v>208</v>
      </c>
      <c r="B68" s="193"/>
      <c r="C68" s="193"/>
      <c r="D68" s="193"/>
      <c r="E68" s="193"/>
      <c r="F68" s="193"/>
      <c r="G68" s="193"/>
      <c r="H68" s="194"/>
      <c r="I68" s="4">
        <v>168</v>
      </c>
      <c r="J68" s="13">
        <f>J57+J67</f>
        <v>8588520</v>
      </c>
      <c r="K68" s="13">
        <f>K57+K67</f>
        <v>8588520</v>
      </c>
      <c r="L68" s="13">
        <f>L57+L67</f>
        <v>43674392</v>
      </c>
      <c r="M68" s="13">
        <f>M57+M67</f>
        <v>43674392</v>
      </c>
      <c r="N68" s="92"/>
      <c r="R68" s="83"/>
      <c r="S68" s="83"/>
      <c r="T68" s="83"/>
      <c r="U68" s="83"/>
    </row>
    <row r="69" spans="1:21" ht="12.75" customHeight="1" x14ac:dyDescent="0.2">
      <c r="A69" s="254" t="s">
        <v>209</v>
      </c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6"/>
      <c r="N69" s="92"/>
      <c r="R69" s="83"/>
      <c r="S69" s="83"/>
      <c r="T69" s="83"/>
      <c r="U69" s="83"/>
    </row>
    <row r="70" spans="1:21" ht="12.75" customHeight="1" x14ac:dyDescent="0.2">
      <c r="A70" s="248" t="s">
        <v>210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50"/>
      <c r="N70" s="92"/>
      <c r="R70" s="83"/>
      <c r="S70" s="83"/>
      <c r="T70" s="83"/>
      <c r="U70" s="83"/>
    </row>
    <row r="71" spans="1:21" x14ac:dyDescent="0.2">
      <c r="A71" s="245" t="s">
        <v>194</v>
      </c>
      <c r="B71" s="246"/>
      <c r="C71" s="246"/>
      <c r="D71" s="246"/>
      <c r="E71" s="246"/>
      <c r="F71" s="246"/>
      <c r="G71" s="246"/>
      <c r="H71" s="247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2"/>
      <c r="R71" s="83"/>
      <c r="S71" s="83"/>
      <c r="T71" s="83"/>
      <c r="U71" s="83"/>
    </row>
    <row r="72" spans="1:21" x14ac:dyDescent="0.2">
      <c r="A72" s="251" t="s">
        <v>195</v>
      </c>
      <c r="B72" s="252"/>
      <c r="C72" s="252"/>
      <c r="D72" s="252"/>
      <c r="E72" s="252"/>
      <c r="F72" s="252"/>
      <c r="G72" s="252"/>
      <c r="H72" s="253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2"/>
      <c r="R72" s="83"/>
      <c r="S72" s="83"/>
      <c r="T72" s="83"/>
      <c r="U72" s="83"/>
    </row>
    <row r="73" spans="1:21" x14ac:dyDescent="0.2">
      <c r="M73" s="82"/>
    </row>
    <row r="75" spans="1:21" x14ac:dyDescent="0.2">
      <c r="L75" s="82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L24:L27 J24:J27 K24:K25 L29:L33 M25 M27 J8:M11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1" orientation="portrait" r:id="rId1"/>
  <headerFooter alignWithMargins="0"/>
  <ignoredErrors>
    <ignoredError sqref="J17:M17 J23:M23 J34:M34" formulaRange="1"/>
    <ignoredError sqref="J57:M57" unlockedFormula="1"/>
    <ignoredError sqref="J58:M5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R53"/>
  <sheetViews>
    <sheetView showGridLines="0" zoomScale="110" zoomScaleNormal="110" zoomScaleSheetLayoutView="110" workbookViewId="0">
      <selection activeCell="O21" sqref="O21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4.28515625" customWidth="1"/>
    <col min="9" max="9" width="6.5703125" customWidth="1"/>
    <col min="10" max="11" width="10.140625" style="75" customWidth="1"/>
    <col min="12" max="12" width="10.85546875" style="92" bestFit="1" customWidth="1"/>
    <col min="13" max="13" width="9.85546875" style="92" bestFit="1" customWidth="1"/>
    <col min="14" max="14" width="9.28515625" style="92" bestFit="1" customWidth="1"/>
    <col min="15" max="15" width="9.140625" style="92"/>
    <col min="16" max="16" width="10" style="92" bestFit="1" customWidth="1"/>
    <col min="17" max="18" width="9.140625" style="92"/>
  </cols>
  <sheetData>
    <row r="1" spans="1:11" ht="15.75" customHeight="1" x14ac:dyDescent="0.2">
      <c r="A1" s="262" t="s">
        <v>211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1" ht="12.75" customHeight="1" x14ac:dyDescent="0.2">
      <c r="A2" s="263" t="s">
        <v>307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ht="7.5" customHeight="1" x14ac:dyDescent="0.2">
      <c r="A3" s="100"/>
      <c r="B3" s="101"/>
      <c r="C3" s="101"/>
      <c r="D3" s="101"/>
      <c r="E3" s="101"/>
      <c r="F3" s="101"/>
      <c r="G3" s="101"/>
      <c r="H3" s="101"/>
      <c r="I3" s="101"/>
      <c r="J3" s="111"/>
      <c r="K3" s="99"/>
    </row>
    <row r="4" spans="1:1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ht="24.75" thickBot="1" x14ac:dyDescent="0.25">
      <c r="A5" s="261" t="s">
        <v>43</v>
      </c>
      <c r="B5" s="261"/>
      <c r="C5" s="261"/>
      <c r="D5" s="261"/>
      <c r="E5" s="261"/>
      <c r="F5" s="261"/>
      <c r="G5" s="261"/>
      <c r="H5" s="261"/>
      <c r="I5" s="66" t="s">
        <v>44</v>
      </c>
      <c r="J5" s="67" t="s">
        <v>151</v>
      </c>
      <c r="K5" s="67" t="s">
        <v>152</v>
      </c>
    </row>
    <row r="6" spans="1:11" x14ac:dyDescent="0.2">
      <c r="A6" s="264">
        <v>1</v>
      </c>
      <c r="B6" s="264"/>
      <c r="C6" s="264"/>
      <c r="D6" s="264"/>
      <c r="E6" s="264"/>
      <c r="F6" s="264"/>
      <c r="G6" s="264"/>
      <c r="H6" s="264"/>
      <c r="I6" s="68">
        <v>2</v>
      </c>
      <c r="J6" s="69" t="s">
        <v>3</v>
      </c>
      <c r="K6" s="69" t="s">
        <v>4</v>
      </c>
    </row>
    <row r="7" spans="1:11" x14ac:dyDescent="0.2">
      <c r="A7" s="257" t="s">
        <v>212</v>
      </c>
      <c r="B7" s="258"/>
      <c r="C7" s="258"/>
      <c r="D7" s="258"/>
      <c r="E7" s="258"/>
      <c r="F7" s="258"/>
      <c r="G7" s="258"/>
      <c r="H7" s="258"/>
      <c r="I7" s="259"/>
      <c r="J7" s="259"/>
      <c r="K7" s="260"/>
    </row>
    <row r="8" spans="1:11" x14ac:dyDescent="0.2">
      <c r="A8" s="195" t="s">
        <v>213</v>
      </c>
      <c r="B8" s="196"/>
      <c r="C8" s="196"/>
      <c r="D8" s="196"/>
      <c r="E8" s="196"/>
      <c r="F8" s="196"/>
      <c r="G8" s="196"/>
      <c r="H8" s="196"/>
      <c r="I8" s="4">
        <v>1</v>
      </c>
      <c r="J8" s="11">
        <v>10571992</v>
      </c>
      <c r="K8" s="11">
        <v>53520098</v>
      </c>
    </row>
    <row r="9" spans="1:11" x14ac:dyDescent="0.2">
      <c r="A9" s="195" t="s">
        <v>214</v>
      </c>
      <c r="B9" s="196"/>
      <c r="C9" s="196"/>
      <c r="D9" s="196"/>
      <c r="E9" s="196"/>
      <c r="F9" s="196"/>
      <c r="G9" s="196"/>
      <c r="H9" s="196"/>
      <c r="I9" s="4">
        <v>2</v>
      </c>
      <c r="J9" s="11">
        <v>25029096</v>
      </c>
      <c r="K9" s="11">
        <v>22097258</v>
      </c>
    </row>
    <row r="10" spans="1:11" x14ac:dyDescent="0.2">
      <c r="A10" s="195" t="s">
        <v>215</v>
      </c>
      <c r="B10" s="196"/>
      <c r="C10" s="196"/>
      <c r="D10" s="196"/>
      <c r="E10" s="196"/>
      <c r="F10" s="196"/>
      <c r="G10" s="196"/>
      <c r="H10" s="196"/>
      <c r="I10" s="4">
        <v>3</v>
      </c>
      <c r="J10" s="11">
        <v>0</v>
      </c>
      <c r="K10" s="11">
        <v>0</v>
      </c>
    </row>
    <row r="11" spans="1:11" x14ac:dyDescent="0.2">
      <c r="A11" s="195" t="s">
        <v>216</v>
      </c>
      <c r="B11" s="196"/>
      <c r="C11" s="196"/>
      <c r="D11" s="196"/>
      <c r="E11" s="196"/>
      <c r="F11" s="196"/>
      <c r="G11" s="196"/>
      <c r="H11" s="196"/>
      <c r="I11" s="4">
        <v>4</v>
      </c>
      <c r="J11" s="11">
        <v>12363661</v>
      </c>
      <c r="K11" s="11">
        <v>3910479</v>
      </c>
    </row>
    <row r="12" spans="1:11" x14ac:dyDescent="0.2">
      <c r="A12" s="195" t="s">
        <v>217</v>
      </c>
      <c r="B12" s="196"/>
      <c r="C12" s="196"/>
      <c r="D12" s="196"/>
      <c r="E12" s="196"/>
      <c r="F12" s="196"/>
      <c r="G12" s="196"/>
      <c r="H12" s="196"/>
      <c r="I12" s="4">
        <v>5</v>
      </c>
      <c r="J12" s="11">
        <v>0</v>
      </c>
      <c r="K12" s="11">
        <v>0</v>
      </c>
    </row>
    <row r="13" spans="1:11" x14ac:dyDescent="0.2">
      <c r="A13" s="195" t="s">
        <v>218</v>
      </c>
      <c r="B13" s="196"/>
      <c r="C13" s="196"/>
      <c r="D13" s="196"/>
      <c r="E13" s="196"/>
      <c r="F13" s="196"/>
      <c r="G13" s="196"/>
      <c r="H13" s="196"/>
      <c r="I13" s="4">
        <v>6</v>
      </c>
      <c r="J13" s="11">
        <v>8914348</v>
      </c>
      <c r="K13" s="11">
        <v>103504</v>
      </c>
    </row>
    <row r="14" spans="1:11" x14ac:dyDescent="0.2">
      <c r="A14" s="192" t="s">
        <v>219</v>
      </c>
      <c r="B14" s="193"/>
      <c r="C14" s="193"/>
      <c r="D14" s="193"/>
      <c r="E14" s="193"/>
      <c r="F14" s="193"/>
      <c r="G14" s="193"/>
      <c r="H14" s="193"/>
      <c r="I14" s="4">
        <v>7</v>
      </c>
      <c r="J14" s="10">
        <f>SUM(J8:J13)</f>
        <v>56879097</v>
      </c>
      <c r="K14" s="10">
        <f>SUM(K8:K13)</f>
        <v>79631339</v>
      </c>
    </row>
    <row r="15" spans="1:11" x14ac:dyDescent="0.2">
      <c r="A15" s="195" t="s">
        <v>220</v>
      </c>
      <c r="B15" s="196"/>
      <c r="C15" s="196"/>
      <c r="D15" s="196"/>
      <c r="E15" s="196"/>
      <c r="F15" s="196"/>
      <c r="G15" s="196"/>
      <c r="H15" s="196"/>
      <c r="I15" s="4">
        <v>8</v>
      </c>
      <c r="J15" s="11">
        <v>76544236</v>
      </c>
      <c r="K15" s="11">
        <v>89515937</v>
      </c>
    </row>
    <row r="16" spans="1:11" x14ac:dyDescent="0.2">
      <c r="A16" s="195" t="s">
        <v>221</v>
      </c>
      <c r="B16" s="196"/>
      <c r="C16" s="196"/>
      <c r="D16" s="196"/>
      <c r="E16" s="196"/>
      <c r="F16" s="196"/>
      <c r="G16" s="196"/>
      <c r="H16" s="196"/>
      <c r="I16" s="4">
        <v>9</v>
      </c>
      <c r="J16" s="11">
        <v>0</v>
      </c>
      <c r="K16" s="11">
        <v>0</v>
      </c>
    </row>
    <row r="17" spans="1:11" x14ac:dyDescent="0.2">
      <c r="A17" s="195" t="s">
        <v>222</v>
      </c>
      <c r="B17" s="196"/>
      <c r="C17" s="196"/>
      <c r="D17" s="196"/>
      <c r="E17" s="196"/>
      <c r="F17" s="196"/>
      <c r="G17" s="196"/>
      <c r="H17" s="196"/>
      <c r="I17" s="4">
        <v>10</v>
      </c>
      <c r="J17" s="11">
        <v>17721324</v>
      </c>
      <c r="K17" s="11">
        <v>6207520</v>
      </c>
    </row>
    <row r="18" spans="1:11" x14ac:dyDescent="0.2">
      <c r="A18" s="195" t="s">
        <v>223</v>
      </c>
      <c r="B18" s="196"/>
      <c r="C18" s="196"/>
      <c r="D18" s="196"/>
      <c r="E18" s="196"/>
      <c r="F18" s="196"/>
      <c r="G18" s="196"/>
      <c r="H18" s="196"/>
      <c r="I18" s="4">
        <v>11</v>
      </c>
      <c r="J18" s="96">
        <v>7894307</v>
      </c>
      <c r="K18" s="96">
        <v>7039061</v>
      </c>
    </row>
    <row r="19" spans="1:11" x14ac:dyDescent="0.2">
      <c r="A19" s="192" t="s">
        <v>224</v>
      </c>
      <c r="B19" s="193"/>
      <c r="C19" s="193"/>
      <c r="D19" s="193"/>
      <c r="E19" s="193"/>
      <c r="F19" s="193"/>
      <c r="G19" s="193"/>
      <c r="H19" s="193"/>
      <c r="I19" s="4">
        <v>12</v>
      </c>
      <c r="J19" s="10">
        <f>SUM(J15:J18)</f>
        <v>102159867</v>
      </c>
      <c r="K19" s="10">
        <f>SUM(K15:K18)</f>
        <v>102762518</v>
      </c>
    </row>
    <row r="20" spans="1:11" x14ac:dyDescent="0.2">
      <c r="A20" s="192" t="s">
        <v>225</v>
      </c>
      <c r="B20" s="193"/>
      <c r="C20" s="193"/>
      <c r="D20" s="193"/>
      <c r="E20" s="193"/>
      <c r="F20" s="193"/>
      <c r="G20" s="193"/>
      <c r="H20" s="193"/>
      <c r="I20" s="4">
        <v>13</v>
      </c>
      <c r="J20" s="10">
        <f>IF(J14&gt;J19,J14-J19,0)</f>
        <v>0</v>
      </c>
      <c r="K20" s="10">
        <f>IF(K14&gt;K19,K14-K19,0)</f>
        <v>0</v>
      </c>
    </row>
    <row r="21" spans="1:11" x14ac:dyDescent="0.2">
      <c r="A21" s="192" t="s">
        <v>226</v>
      </c>
      <c r="B21" s="193"/>
      <c r="C21" s="193"/>
      <c r="D21" s="193"/>
      <c r="E21" s="193"/>
      <c r="F21" s="193"/>
      <c r="G21" s="193"/>
      <c r="H21" s="193"/>
      <c r="I21" s="4">
        <v>14</v>
      </c>
      <c r="J21" s="10">
        <f>IF(J19&gt;J14,J19-J14,0)</f>
        <v>45280770</v>
      </c>
      <c r="K21" s="10">
        <f>IF(K19&gt;K14,K19-K14,0)</f>
        <v>23131179</v>
      </c>
    </row>
    <row r="22" spans="1:11" x14ac:dyDescent="0.2">
      <c r="A22" s="257" t="s">
        <v>227</v>
      </c>
      <c r="B22" s="258"/>
      <c r="C22" s="258"/>
      <c r="D22" s="258"/>
      <c r="E22" s="258"/>
      <c r="F22" s="258"/>
      <c r="G22" s="258"/>
      <c r="H22" s="258"/>
      <c r="I22" s="259"/>
      <c r="J22" s="259"/>
      <c r="K22" s="260"/>
    </row>
    <row r="23" spans="1:11" x14ac:dyDescent="0.2">
      <c r="A23" s="195" t="s">
        <v>228</v>
      </c>
      <c r="B23" s="196"/>
      <c r="C23" s="196"/>
      <c r="D23" s="196"/>
      <c r="E23" s="196"/>
      <c r="F23" s="196"/>
      <c r="G23" s="196"/>
      <c r="H23" s="196"/>
      <c r="I23" s="4">
        <v>15</v>
      </c>
      <c r="J23" s="11">
        <v>758214</v>
      </c>
      <c r="K23" s="11">
        <v>168516</v>
      </c>
    </row>
    <row r="24" spans="1:11" x14ac:dyDescent="0.2">
      <c r="A24" s="195" t="s">
        <v>229</v>
      </c>
      <c r="B24" s="196"/>
      <c r="C24" s="196"/>
      <c r="D24" s="196"/>
      <c r="E24" s="196"/>
      <c r="F24" s="196"/>
      <c r="G24" s="196"/>
      <c r="H24" s="196"/>
      <c r="I24" s="4">
        <v>16</v>
      </c>
      <c r="J24" s="11">
        <v>0</v>
      </c>
      <c r="K24" s="11">
        <v>0</v>
      </c>
    </row>
    <row r="25" spans="1:11" x14ac:dyDescent="0.2">
      <c r="A25" s="195" t="s">
        <v>230</v>
      </c>
      <c r="B25" s="196"/>
      <c r="C25" s="196"/>
      <c r="D25" s="196"/>
      <c r="E25" s="196"/>
      <c r="F25" s="196"/>
      <c r="G25" s="196"/>
      <c r="H25" s="196"/>
      <c r="I25" s="4">
        <v>17</v>
      </c>
      <c r="J25" s="11">
        <v>820658</v>
      </c>
      <c r="K25" s="11">
        <v>413151</v>
      </c>
    </row>
    <row r="26" spans="1:11" x14ac:dyDescent="0.2">
      <c r="A26" s="195" t="s">
        <v>231</v>
      </c>
      <c r="B26" s="196"/>
      <c r="C26" s="196"/>
      <c r="D26" s="196"/>
      <c r="E26" s="196"/>
      <c r="F26" s="196"/>
      <c r="G26" s="196"/>
      <c r="H26" s="196"/>
      <c r="I26" s="4">
        <v>18</v>
      </c>
      <c r="J26" s="11">
        <v>0</v>
      </c>
      <c r="K26" s="11">
        <v>0</v>
      </c>
    </row>
    <row r="27" spans="1:11" x14ac:dyDescent="0.2">
      <c r="A27" s="195" t="s">
        <v>232</v>
      </c>
      <c r="B27" s="196"/>
      <c r="C27" s="196"/>
      <c r="D27" s="196"/>
      <c r="E27" s="196"/>
      <c r="F27" s="196"/>
      <c r="G27" s="196"/>
      <c r="H27" s="196"/>
      <c r="I27" s="4">
        <v>19</v>
      </c>
      <c r="J27" s="11">
        <v>7595811</v>
      </c>
      <c r="K27" s="11">
        <v>104343</v>
      </c>
    </row>
    <row r="28" spans="1:11" x14ac:dyDescent="0.2">
      <c r="A28" s="192" t="s">
        <v>233</v>
      </c>
      <c r="B28" s="193"/>
      <c r="C28" s="193"/>
      <c r="D28" s="193"/>
      <c r="E28" s="193"/>
      <c r="F28" s="193"/>
      <c r="G28" s="193"/>
      <c r="H28" s="193"/>
      <c r="I28" s="4">
        <v>20</v>
      </c>
      <c r="J28" s="10">
        <f>SUM(J23:J27)</f>
        <v>9174683</v>
      </c>
      <c r="K28" s="10">
        <f>SUM(K23:K27)</f>
        <v>686010</v>
      </c>
    </row>
    <row r="29" spans="1:11" x14ac:dyDescent="0.2">
      <c r="A29" s="195" t="s">
        <v>234</v>
      </c>
      <c r="B29" s="196"/>
      <c r="C29" s="196"/>
      <c r="D29" s="196"/>
      <c r="E29" s="196"/>
      <c r="F29" s="196"/>
      <c r="G29" s="196"/>
      <c r="H29" s="196"/>
      <c r="I29" s="4">
        <v>21</v>
      </c>
      <c r="J29" s="11">
        <v>22868642</v>
      </c>
      <c r="K29" s="11">
        <v>12013499</v>
      </c>
    </row>
    <row r="30" spans="1:11" x14ac:dyDescent="0.2">
      <c r="A30" s="195" t="s">
        <v>235</v>
      </c>
      <c r="B30" s="196"/>
      <c r="C30" s="196"/>
      <c r="D30" s="196"/>
      <c r="E30" s="196"/>
      <c r="F30" s="196"/>
      <c r="G30" s="196"/>
      <c r="H30" s="196"/>
      <c r="I30" s="4">
        <v>22</v>
      </c>
      <c r="J30" s="96">
        <v>1087868</v>
      </c>
      <c r="K30" s="11">
        <v>5360</v>
      </c>
    </row>
    <row r="31" spans="1:11" x14ac:dyDescent="0.2">
      <c r="A31" s="195" t="s">
        <v>236</v>
      </c>
      <c r="B31" s="196"/>
      <c r="C31" s="196"/>
      <c r="D31" s="196"/>
      <c r="E31" s="196"/>
      <c r="F31" s="196"/>
      <c r="G31" s="196"/>
      <c r="H31" s="196"/>
      <c r="I31" s="4">
        <v>23</v>
      </c>
      <c r="J31" s="11">
        <v>9272211</v>
      </c>
      <c r="K31" s="11">
        <v>3044083</v>
      </c>
    </row>
    <row r="32" spans="1:11" x14ac:dyDescent="0.2">
      <c r="A32" s="192" t="s">
        <v>237</v>
      </c>
      <c r="B32" s="193"/>
      <c r="C32" s="193"/>
      <c r="D32" s="193"/>
      <c r="E32" s="193"/>
      <c r="F32" s="193"/>
      <c r="G32" s="193"/>
      <c r="H32" s="193"/>
      <c r="I32" s="4">
        <v>24</v>
      </c>
      <c r="J32" s="10">
        <f>SUM(J29:J31)</f>
        <v>33228721</v>
      </c>
      <c r="K32" s="10">
        <f>SUM(K29:K31)</f>
        <v>15062942</v>
      </c>
    </row>
    <row r="33" spans="1:11" x14ac:dyDescent="0.2">
      <c r="A33" s="192" t="s">
        <v>238</v>
      </c>
      <c r="B33" s="193"/>
      <c r="C33" s="193"/>
      <c r="D33" s="193"/>
      <c r="E33" s="193"/>
      <c r="F33" s="193"/>
      <c r="G33" s="193"/>
      <c r="H33" s="193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2" t="s">
        <v>239</v>
      </c>
      <c r="B34" s="193"/>
      <c r="C34" s="193"/>
      <c r="D34" s="193"/>
      <c r="E34" s="193"/>
      <c r="F34" s="193"/>
      <c r="G34" s="193"/>
      <c r="H34" s="193"/>
      <c r="I34" s="4">
        <v>26</v>
      </c>
      <c r="J34" s="10">
        <f>IF(J32&gt;J28,J32-J28,0)</f>
        <v>24054038</v>
      </c>
      <c r="K34" s="10">
        <f>IF(K32&gt;K28,K32-K28,0)</f>
        <v>14376932</v>
      </c>
    </row>
    <row r="35" spans="1:11" x14ac:dyDescent="0.2">
      <c r="A35" s="257" t="s">
        <v>240</v>
      </c>
      <c r="B35" s="258"/>
      <c r="C35" s="258"/>
      <c r="D35" s="258"/>
      <c r="E35" s="258"/>
      <c r="F35" s="258"/>
      <c r="G35" s="258"/>
      <c r="H35" s="258"/>
      <c r="I35" s="259"/>
      <c r="J35" s="259"/>
      <c r="K35" s="260"/>
    </row>
    <row r="36" spans="1:11" x14ac:dyDescent="0.2">
      <c r="A36" s="195" t="s">
        <v>241</v>
      </c>
      <c r="B36" s="196"/>
      <c r="C36" s="196"/>
      <c r="D36" s="196"/>
      <c r="E36" s="196"/>
      <c r="F36" s="196"/>
      <c r="G36" s="196"/>
      <c r="H36" s="196"/>
      <c r="I36" s="4">
        <v>27</v>
      </c>
      <c r="J36" s="8">
        <v>0</v>
      </c>
      <c r="K36" s="11">
        <v>0</v>
      </c>
    </row>
    <row r="37" spans="1:11" x14ac:dyDescent="0.2">
      <c r="A37" s="195" t="s">
        <v>242</v>
      </c>
      <c r="B37" s="196"/>
      <c r="C37" s="196"/>
      <c r="D37" s="196"/>
      <c r="E37" s="196"/>
      <c r="F37" s="196"/>
      <c r="G37" s="196"/>
      <c r="H37" s="196"/>
      <c r="I37" s="4">
        <v>28</v>
      </c>
      <c r="J37" s="11">
        <v>9043634</v>
      </c>
      <c r="K37" s="11">
        <v>0</v>
      </c>
    </row>
    <row r="38" spans="1:11" x14ac:dyDescent="0.2">
      <c r="A38" s="195" t="s">
        <v>243</v>
      </c>
      <c r="B38" s="196"/>
      <c r="C38" s="196"/>
      <c r="D38" s="196"/>
      <c r="E38" s="196"/>
      <c r="F38" s="196"/>
      <c r="G38" s="196"/>
      <c r="H38" s="196"/>
      <c r="I38" s="4">
        <v>29</v>
      </c>
      <c r="J38" s="11">
        <v>6945454</v>
      </c>
      <c r="K38" s="11">
        <v>0</v>
      </c>
    </row>
    <row r="39" spans="1:11" x14ac:dyDescent="0.2">
      <c r="A39" s="192" t="s">
        <v>244</v>
      </c>
      <c r="B39" s="193"/>
      <c r="C39" s="193"/>
      <c r="D39" s="193"/>
      <c r="E39" s="193"/>
      <c r="F39" s="193"/>
      <c r="G39" s="193"/>
      <c r="H39" s="193"/>
      <c r="I39" s="4">
        <v>30</v>
      </c>
      <c r="J39" s="10">
        <f>SUM(J36:J38)</f>
        <v>15989088</v>
      </c>
      <c r="K39" s="10">
        <f>SUM(K36:K38)</f>
        <v>0</v>
      </c>
    </row>
    <row r="40" spans="1:11" x14ac:dyDescent="0.2">
      <c r="A40" s="195" t="s">
        <v>245</v>
      </c>
      <c r="B40" s="196"/>
      <c r="C40" s="196"/>
      <c r="D40" s="196"/>
      <c r="E40" s="196"/>
      <c r="F40" s="196"/>
      <c r="G40" s="196"/>
      <c r="H40" s="196"/>
      <c r="I40" s="4">
        <v>31</v>
      </c>
      <c r="J40" s="11">
        <v>42021944</v>
      </c>
      <c r="K40" s="96">
        <v>60916595</v>
      </c>
    </row>
    <row r="41" spans="1:11" x14ac:dyDescent="0.2">
      <c r="A41" s="195" t="s">
        <v>246</v>
      </c>
      <c r="B41" s="196"/>
      <c r="C41" s="196"/>
      <c r="D41" s="196"/>
      <c r="E41" s="196"/>
      <c r="F41" s="196"/>
      <c r="G41" s="196"/>
      <c r="H41" s="196"/>
      <c r="I41" s="4">
        <v>32</v>
      </c>
      <c r="J41" s="11">
        <v>0</v>
      </c>
      <c r="K41" s="96">
        <v>0</v>
      </c>
    </row>
    <row r="42" spans="1:11" x14ac:dyDescent="0.2">
      <c r="A42" s="195" t="s">
        <v>247</v>
      </c>
      <c r="B42" s="196"/>
      <c r="C42" s="196"/>
      <c r="D42" s="196"/>
      <c r="E42" s="196"/>
      <c r="F42" s="196"/>
      <c r="G42" s="196"/>
      <c r="H42" s="196"/>
      <c r="I42" s="4">
        <v>33</v>
      </c>
      <c r="J42" s="96">
        <v>0</v>
      </c>
      <c r="K42" s="96">
        <v>0</v>
      </c>
    </row>
    <row r="43" spans="1:11" x14ac:dyDescent="0.2">
      <c r="A43" s="195" t="s">
        <v>248</v>
      </c>
      <c r="B43" s="196"/>
      <c r="C43" s="196"/>
      <c r="D43" s="196"/>
      <c r="E43" s="196"/>
      <c r="F43" s="196"/>
      <c r="G43" s="196"/>
      <c r="H43" s="196"/>
      <c r="I43" s="4">
        <v>34</v>
      </c>
      <c r="J43" s="11">
        <v>0</v>
      </c>
      <c r="K43" s="11">
        <v>0</v>
      </c>
    </row>
    <row r="44" spans="1:11" x14ac:dyDescent="0.2">
      <c r="A44" s="195" t="s">
        <v>249</v>
      </c>
      <c r="B44" s="196"/>
      <c r="C44" s="196"/>
      <c r="D44" s="196"/>
      <c r="E44" s="196"/>
      <c r="F44" s="196"/>
      <c r="G44" s="196"/>
      <c r="H44" s="196"/>
      <c r="I44" s="4">
        <v>35</v>
      </c>
      <c r="J44" s="11">
        <v>0</v>
      </c>
      <c r="K44" s="11"/>
    </row>
    <row r="45" spans="1:11" x14ac:dyDescent="0.2">
      <c r="A45" s="192" t="s">
        <v>250</v>
      </c>
      <c r="B45" s="193"/>
      <c r="C45" s="193"/>
      <c r="D45" s="193"/>
      <c r="E45" s="193"/>
      <c r="F45" s="193"/>
      <c r="G45" s="193"/>
      <c r="H45" s="193"/>
      <c r="I45" s="4">
        <v>36</v>
      </c>
      <c r="J45" s="10">
        <f>SUM(J40:J44)</f>
        <v>42021944</v>
      </c>
      <c r="K45" s="10">
        <f>SUM(K40:K44)</f>
        <v>60916595</v>
      </c>
    </row>
    <row r="46" spans="1:11" x14ac:dyDescent="0.2">
      <c r="A46" s="192" t="s">
        <v>251</v>
      </c>
      <c r="B46" s="193"/>
      <c r="C46" s="193"/>
      <c r="D46" s="193"/>
      <c r="E46" s="193"/>
      <c r="F46" s="193"/>
      <c r="G46" s="193"/>
      <c r="H46" s="193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192" t="s">
        <v>252</v>
      </c>
      <c r="B47" s="193"/>
      <c r="C47" s="193"/>
      <c r="D47" s="193"/>
      <c r="E47" s="193"/>
      <c r="F47" s="193"/>
      <c r="G47" s="193"/>
      <c r="H47" s="193"/>
      <c r="I47" s="4">
        <v>38</v>
      </c>
      <c r="J47" s="10">
        <f>IF(J45&gt;J39,J45-J39,0)</f>
        <v>26032856</v>
      </c>
      <c r="K47" s="10">
        <f>IF(K45&gt;K39,K45-K39,0)</f>
        <v>60916595</v>
      </c>
    </row>
    <row r="48" spans="1:11" x14ac:dyDescent="0.2">
      <c r="A48" s="195" t="s">
        <v>253</v>
      </c>
      <c r="B48" s="196"/>
      <c r="C48" s="196"/>
      <c r="D48" s="196"/>
      <c r="E48" s="196"/>
      <c r="F48" s="196"/>
      <c r="G48" s="196"/>
      <c r="H48" s="196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">
      <c r="A49" s="195" t="s">
        <v>254</v>
      </c>
      <c r="B49" s="196"/>
      <c r="C49" s="196"/>
      <c r="D49" s="196"/>
      <c r="E49" s="196"/>
      <c r="F49" s="196"/>
      <c r="G49" s="196"/>
      <c r="H49" s="196"/>
      <c r="I49" s="4">
        <v>40</v>
      </c>
      <c r="J49" s="10">
        <f>IF(J21-J20+J34-J33+J47-J46&gt;0,J21-J20+J34-J33+J47-J46,0)</f>
        <v>95367664</v>
      </c>
      <c r="K49" s="10">
        <f>IF(K21-K20+K34-K33+K47-K46&gt;0,K21-K20+K34-K33+K47-K46,0)</f>
        <v>98424706</v>
      </c>
    </row>
    <row r="50" spans="1:11" x14ac:dyDescent="0.2">
      <c r="A50" s="195" t="s">
        <v>255</v>
      </c>
      <c r="B50" s="196"/>
      <c r="C50" s="196"/>
      <c r="D50" s="196"/>
      <c r="E50" s="196"/>
      <c r="F50" s="196"/>
      <c r="G50" s="196"/>
      <c r="H50" s="196"/>
      <c r="I50" s="4">
        <v>41</v>
      </c>
      <c r="J50" s="11">
        <v>136553033</v>
      </c>
      <c r="K50" s="11">
        <v>132013675</v>
      </c>
    </row>
    <row r="51" spans="1:11" x14ac:dyDescent="0.2">
      <c r="A51" s="195" t="s">
        <v>256</v>
      </c>
      <c r="B51" s="196"/>
      <c r="C51" s="196"/>
      <c r="D51" s="196"/>
      <c r="E51" s="196"/>
      <c r="F51" s="196"/>
      <c r="G51" s="196"/>
      <c r="H51" s="196"/>
      <c r="I51" s="4">
        <v>42</v>
      </c>
      <c r="J51" s="11">
        <v>0</v>
      </c>
      <c r="K51" s="11">
        <v>0</v>
      </c>
    </row>
    <row r="52" spans="1:11" x14ac:dyDescent="0.2">
      <c r="A52" s="195" t="s">
        <v>257</v>
      </c>
      <c r="B52" s="196"/>
      <c r="C52" s="196"/>
      <c r="D52" s="196"/>
      <c r="E52" s="196"/>
      <c r="F52" s="196"/>
      <c r="G52" s="196"/>
      <c r="H52" s="196"/>
      <c r="I52" s="4">
        <v>43</v>
      </c>
      <c r="J52" s="11">
        <v>95367664</v>
      </c>
      <c r="K52" s="11">
        <v>98424706</v>
      </c>
    </row>
    <row r="53" spans="1:11" x14ac:dyDescent="0.2">
      <c r="A53" s="229" t="s">
        <v>258</v>
      </c>
      <c r="B53" s="230"/>
      <c r="C53" s="230"/>
      <c r="D53" s="230"/>
      <c r="E53" s="230"/>
      <c r="F53" s="230"/>
      <c r="G53" s="230"/>
      <c r="H53" s="230"/>
      <c r="I53" s="7">
        <v>44</v>
      </c>
      <c r="J53" s="13">
        <f>J50+J51-J52</f>
        <v>41185369</v>
      </c>
      <c r="K53" s="13">
        <f>K50+K51-K52</f>
        <v>33588969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M13" sqref="M13"/>
    </sheetView>
  </sheetViews>
  <sheetFormatPr defaultRowHeight="12.75" x14ac:dyDescent="0.2"/>
  <cols>
    <col min="1" max="3" width="9.140625" style="75"/>
    <col min="4" max="4" width="5.42578125" style="75" customWidth="1"/>
    <col min="5" max="5" width="10.140625" style="75" bestFit="1" customWidth="1"/>
    <col min="6" max="6" width="5.28515625" style="75" customWidth="1"/>
    <col min="7" max="7" width="11.42578125" style="75" customWidth="1"/>
    <col min="8" max="8" width="1.42578125" style="75" customWidth="1"/>
    <col min="9" max="9" width="6" style="75" customWidth="1"/>
    <col min="10" max="10" width="10.85546875" style="75" bestFit="1" customWidth="1"/>
    <col min="11" max="11" width="11" style="75" bestFit="1" customWidth="1"/>
    <col min="12" max="12" width="11.28515625" style="92" bestFit="1" customWidth="1"/>
    <col min="13" max="13" width="11.140625" style="92" bestFit="1" customWidth="1"/>
    <col min="14" max="18" width="9.140625" style="92"/>
    <col min="19" max="19" width="9.140625" style="117"/>
    <col min="20" max="16384" width="9.140625" style="75"/>
  </cols>
  <sheetData>
    <row r="1" spans="1:19" ht="15" customHeight="1" x14ac:dyDescent="0.2">
      <c r="A1" s="275" t="s">
        <v>259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118"/>
    </row>
    <row r="2" spans="1:19" x14ac:dyDescent="0.2">
      <c r="A2" s="283" t="s">
        <v>307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119"/>
    </row>
    <row r="3" spans="1:19" ht="7.5" customHeight="1" x14ac:dyDescent="0.2">
      <c r="A3" s="73"/>
      <c r="B3" s="74"/>
      <c r="C3" s="91"/>
      <c r="D3" s="102"/>
      <c r="E3" s="103"/>
      <c r="F3" s="91"/>
      <c r="G3" s="103"/>
      <c r="H3" s="104"/>
      <c r="I3" s="74"/>
      <c r="J3" s="74"/>
      <c r="K3" s="74"/>
      <c r="L3" s="119"/>
    </row>
    <row r="4" spans="1:19" customFormat="1" ht="14.25" customHeight="1" x14ac:dyDescent="0.2">
      <c r="A4" s="200" t="s">
        <v>294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  <c r="L4" s="92"/>
      <c r="M4" s="92"/>
      <c r="N4" s="92"/>
      <c r="O4" s="92"/>
      <c r="P4" s="92"/>
      <c r="Q4" s="92"/>
      <c r="R4" s="92"/>
      <c r="S4" s="117"/>
    </row>
    <row r="5" spans="1:19" ht="31.5" customHeight="1" thickBot="1" x14ac:dyDescent="0.25">
      <c r="A5" s="281" t="s">
        <v>43</v>
      </c>
      <c r="B5" s="281"/>
      <c r="C5" s="281"/>
      <c r="D5" s="281"/>
      <c r="E5" s="281"/>
      <c r="F5" s="281"/>
      <c r="G5" s="281"/>
      <c r="H5" s="281"/>
      <c r="I5" s="76" t="s">
        <v>44</v>
      </c>
      <c r="J5" s="87" t="s">
        <v>151</v>
      </c>
      <c r="K5" s="87" t="s">
        <v>152</v>
      </c>
    </row>
    <row r="6" spans="1:19" x14ac:dyDescent="0.2">
      <c r="A6" s="282">
        <v>1</v>
      </c>
      <c r="B6" s="282"/>
      <c r="C6" s="282"/>
      <c r="D6" s="282"/>
      <c r="E6" s="282"/>
      <c r="F6" s="282"/>
      <c r="G6" s="282"/>
      <c r="H6" s="282"/>
      <c r="I6" s="77">
        <v>2</v>
      </c>
      <c r="J6" s="69" t="s">
        <v>3</v>
      </c>
      <c r="K6" s="69" t="s">
        <v>4</v>
      </c>
    </row>
    <row r="7" spans="1:19" x14ac:dyDescent="0.2">
      <c r="A7" s="267" t="s">
        <v>260</v>
      </c>
      <c r="B7" s="268"/>
      <c r="C7" s="268"/>
      <c r="D7" s="268"/>
      <c r="E7" s="268"/>
      <c r="F7" s="268"/>
      <c r="G7" s="268"/>
      <c r="H7" s="268"/>
      <c r="I7" s="78">
        <v>1</v>
      </c>
      <c r="J7" s="9">
        <v>1566400660</v>
      </c>
      <c r="K7" s="9">
        <v>1566400660</v>
      </c>
    </row>
    <row r="8" spans="1:19" x14ac:dyDescent="0.2">
      <c r="A8" s="267" t="s">
        <v>261</v>
      </c>
      <c r="B8" s="268"/>
      <c r="C8" s="268"/>
      <c r="D8" s="268"/>
      <c r="E8" s="268"/>
      <c r="F8" s="268"/>
      <c r="G8" s="268"/>
      <c r="H8" s="268"/>
      <c r="I8" s="78">
        <v>2</v>
      </c>
      <c r="J8" s="11">
        <v>182267472</v>
      </c>
      <c r="K8" s="11">
        <v>182267472</v>
      </c>
    </row>
    <row r="9" spans="1:19" x14ac:dyDescent="0.2">
      <c r="A9" s="267" t="s">
        <v>262</v>
      </c>
      <c r="B9" s="268"/>
      <c r="C9" s="268"/>
      <c r="D9" s="268"/>
      <c r="E9" s="268"/>
      <c r="F9" s="268"/>
      <c r="G9" s="268"/>
      <c r="H9" s="268"/>
      <c r="I9" s="78">
        <v>3</v>
      </c>
      <c r="J9" s="11">
        <v>284908054</v>
      </c>
      <c r="K9" s="96">
        <v>284908054</v>
      </c>
    </row>
    <row r="10" spans="1:19" x14ac:dyDescent="0.2">
      <c r="A10" s="267" t="s">
        <v>263</v>
      </c>
      <c r="B10" s="268"/>
      <c r="C10" s="268"/>
      <c r="D10" s="268"/>
      <c r="E10" s="268"/>
      <c r="F10" s="268"/>
      <c r="G10" s="268"/>
      <c r="H10" s="268"/>
      <c r="I10" s="78">
        <v>4</v>
      </c>
      <c r="J10" s="11">
        <v>2558087</v>
      </c>
      <c r="K10" s="11">
        <v>88995306</v>
      </c>
    </row>
    <row r="11" spans="1:19" x14ac:dyDescent="0.2">
      <c r="A11" s="267" t="s">
        <v>264</v>
      </c>
      <c r="B11" s="268"/>
      <c r="C11" s="268"/>
      <c r="D11" s="268"/>
      <c r="E11" s="268"/>
      <c r="F11" s="268"/>
      <c r="G11" s="268"/>
      <c r="H11" s="268"/>
      <c r="I11" s="78">
        <v>5</v>
      </c>
      <c r="J11" s="11">
        <v>86437219</v>
      </c>
      <c r="K11" s="11">
        <v>43674392</v>
      </c>
    </row>
    <row r="12" spans="1:19" x14ac:dyDescent="0.2">
      <c r="A12" s="267" t="s">
        <v>265</v>
      </c>
      <c r="B12" s="268"/>
      <c r="C12" s="268"/>
      <c r="D12" s="268"/>
      <c r="E12" s="268"/>
      <c r="F12" s="268"/>
      <c r="G12" s="268"/>
      <c r="H12" s="268"/>
      <c r="I12" s="78">
        <v>6</v>
      </c>
      <c r="J12" s="11">
        <v>0</v>
      </c>
      <c r="K12" s="11">
        <v>0</v>
      </c>
    </row>
    <row r="13" spans="1:19" x14ac:dyDescent="0.2">
      <c r="A13" s="267" t="s">
        <v>266</v>
      </c>
      <c r="B13" s="268"/>
      <c r="C13" s="268"/>
      <c r="D13" s="268"/>
      <c r="E13" s="268"/>
      <c r="F13" s="268"/>
      <c r="G13" s="268"/>
      <c r="H13" s="268"/>
      <c r="I13" s="78">
        <v>7</v>
      </c>
      <c r="J13" s="11">
        <v>0</v>
      </c>
      <c r="K13" s="11">
        <v>0</v>
      </c>
    </row>
    <row r="14" spans="1:19" x14ac:dyDescent="0.2">
      <c r="A14" s="267" t="s">
        <v>267</v>
      </c>
      <c r="B14" s="268"/>
      <c r="C14" s="268"/>
      <c r="D14" s="268"/>
      <c r="E14" s="268"/>
      <c r="F14" s="268"/>
      <c r="G14" s="268"/>
      <c r="H14" s="268"/>
      <c r="I14" s="78">
        <v>8</v>
      </c>
      <c r="J14" s="11">
        <v>0</v>
      </c>
      <c r="K14" s="11">
        <v>0</v>
      </c>
    </row>
    <row r="15" spans="1:19" x14ac:dyDescent="0.2">
      <c r="A15" s="267" t="s">
        <v>268</v>
      </c>
      <c r="B15" s="268"/>
      <c r="C15" s="268"/>
      <c r="D15" s="268"/>
      <c r="E15" s="268"/>
      <c r="F15" s="268"/>
      <c r="G15" s="268"/>
      <c r="H15" s="268"/>
      <c r="I15" s="78">
        <v>9</v>
      </c>
      <c r="J15" s="11">
        <v>0</v>
      </c>
      <c r="K15" s="11">
        <v>0</v>
      </c>
    </row>
    <row r="16" spans="1:19" x14ac:dyDescent="0.2">
      <c r="A16" s="273" t="s">
        <v>269</v>
      </c>
      <c r="B16" s="274"/>
      <c r="C16" s="274"/>
      <c r="D16" s="274"/>
      <c r="E16" s="274"/>
      <c r="F16" s="274"/>
      <c r="G16" s="274"/>
      <c r="H16" s="274"/>
      <c r="I16" s="78">
        <v>10</v>
      </c>
      <c r="J16" s="10">
        <f>SUM(J7:J15)</f>
        <v>2122571492</v>
      </c>
      <c r="K16" s="10">
        <f>SUM(K7:K15)</f>
        <v>2166245884</v>
      </c>
    </row>
    <row r="17" spans="1:11" x14ac:dyDescent="0.2">
      <c r="A17" s="267" t="s">
        <v>270</v>
      </c>
      <c r="B17" s="268"/>
      <c r="C17" s="268"/>
      <c r="D17" s="268"/>
      <c r="E17" s="268"/>
      <c r="F17" s="268"/>
      <c r="G17" s="268"/>
      <c r="H17" s="268"/>
      <c r="I17" s="78">
        <v>11</v>
      </c>
      <c r="J17" s="11">
        <v>0</v>
      </c>
      <c r="K17" s="11">
        <v>0</v>
      </c>
    </row>
    <row r="18" spans="1:11" x14ac:dyDescent="0.2">
      <c r="A18" s="267" t="s">
        <v>271</v>
      </c>
      <c r="B18" s="268"/>
      <c r="C18" s="268"/>
      <c r="D18" s="268"/>
      <c r="E18" s="268"/>
      <c r="F18" s="268"/>
      <c r="G18" s="268"/>
      <c r="H18" s="268"/>
      <c r="I18" s="78">
        <v>12</v>
      </c>
      <c r="J18" s="11">
        <v>0</v>
      </c>
      <c r="K18" s="11">
        <v>0</v>
      </c>
    </row>
    <row r="19" spans="1:11" x14ac:dyDescent="0.2">
      <c r="A19" s="267" t="s">
        <v>272</v>
      </c>
      <c r="B19" s="268"/>
      <c r="C19" s="268"/>
      <c r="D19" s="268"/>
      <c r="E19" s="268"/>
      <c r="F19" s="268"/>
      <c r="G19" s="268"/>
      <c r="H19" s="268"/>
      <c r="I19" s="78">
        <v>13</v>
      </c>
      <c r="J19" s="11">
        <v>0</v>
      </c>
      <c r="K19" s="11">
        <v>0</v>
      </c>
    </row>
    <row r="20" spans="1:11" x14ac:dyDescent="0.2">
      <c r="A20" s="267" t="s">
        <v>273</v>
      </c>
      <c r="B20" s="268"/>
      <c r="C20" s="268"/>
      <c r="D20" s="268"/>
      <c r="E20" s="268"/>
      <c r="F20" s="268"/>
      <c r="G20" s="268"/>
      <c r="H20" s="268"/>
      <c r="I20" s="78">
        <v>14</v>
      </c>
      <c r="J20" s="11">
        <v>0</v>
      </c>
      <c r="K20" s="11">
        <v>0</v>
      </c>
    </row>
    <row r="21" spans="1:11" x14ac:dyDescent="0.2">
      <c r="A21" s="267" t="s">
        <v>274</v>
      </c>
      <c r="B21" s="268"/>
      <c r="C21" s="268"/>
      <c r="D21" s="268"/>
      <c r="E21" s="268"/>
      <c r="F21" s="268"/>
      <c r="G21" s="268"/>
      <c r="H21" s="268"/>
      <c r="I21" s="78">
        <v>15</v>
      </c>
      <c r="J21" s="11">
        <v>0</v>
      </c>
      <c r="K21" s="11">
        <v>0</v>
      </c>
    </row>
    <row r="22" spans="1:11" x14ac:dyDescent="0.2">
      <c r="A22" s="267" t="s">
        <v>275</v>
      </c>
      <c r="B22" s="268"/>
      <c r="C22" s="268"/>
      <c r="D22" s="268"/>
      <c r="E22" s="268"/>
      <c r="F22" s="268"/>
      <c r="G22" s="268"/>
      <c r="H22" s="268"/>
      <c r="I22" s="78">
        <v>16</v>
      </c>
      <c r="J22" s="11">
        <v>46491955</v>
      </c>
      <c r="K22" s="11">
        <v>43674392</v>
      </c>
    </row>
    <row r="23" spans="1:11" x14ac:dyDescent="0.2">
      <c r="A23" s="273" t="s">
        <v>276</v>
      </c>
      <c r="B23" s="274"/>
      <c r="C23" s="274"/>
      <c r="D23" s="274"/>
      <c r="E23" s="274"/>
      <c r="F23" s="274"/>
      <c r="G23" s="274"/>
      <c r="H23" s="274"/>
      <c r="I23" s="78">
        <v>17</v>
      </c>
      <c r="J23" s="13">
        <f>SUM(J17:J22)</f>
        <v>46491955</v>
      </c>
      <c r="K23" s="13">
        <f>SUM(K17:K22)</f>
        <v>43674392</v>
      </c>
    </row>
    <row r="24" spans="1:11" x14ac:dyDescent="0.2">
      <c r="A24" s="277"/>
      <c r="B24" s="278"/>
      <c r="C24" s="278"/>
      <c r="D24" s="278"/>
      <c r="E24" s="278"/>
      <c r="F24" s="278"/>
      <c r="G24" s="278"/>
      <c r="H24" s="278"/>
      <c r="I24" s="279"/>
      <c r="J24" s="279"/>
      <c r="K24" s="280"/>
    </row>
    <row r="25" spans="1:11" x14ac:dyDescent="0.2">
      <c r="A25" s="269" t="s">
        <v>277</v>
      </c>
      <c r="B25" s="270"/>
      <c r="C25" s="270"/>
      <c r="D25" s="270"/>
      <c r="E25" s="270"/>
      <c r="F25" s="270"/>
      <c r="G25" s="270"/>
      <c r="H25" s="270"/>
      <c r="I25" s="79">
        <v>18</v>
      </c>
      <c r="J25" s="109">
        <v>0</v>
      </c>
      <c r="K25" s="109">
        <v>0</v>
      </c>
    </row>
    <row r="26" spans="1:11" ht="23.25" customHeight="1" x14ac:dyDescent="0.2">
      <c r="A26" s="271" t="s">
        <v>278</v>
      </c>
      <c r="B26" s="272"/>
      <c r="C26" s="272"/>
      <c r="D26" s="272"/>
      <c r="E26" s="272"/>
      <c r="F26" s="272"/>
      <c r="G26" s="272"/>
      <c r="H26" s="272"/>
      <c r="I26" s="80">
        <v>19</v>
      </c>
      <c r="J26" s="110">
        <v>0</v>
      </c>
      <c r="K26" s="110">
        <v>0</v>
      </c>
    </row>
    <row r="27" spans="1:11" ht="30" customHeight="1" x14ac:dyDescent="0.2">
      <c r="A27" s="265"/>
      <c r="B27" s="266"/>
      <c r="C27" s="266"/>
      <c r="D27" s="266"/>
      <c r="E27" s="266"/>
      <c r="F27" s="266"/>
      <c r="G27" s="266"/>
      <c r="H27" s="266"/>
      <c r="I27" s="266"/>
      <c r="J27" s="266"/>
      <c r="K27" s="266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A5" sqref="A5:J5"/>
    </sheetView>
  </sheetViews>
  <sheetFormatPr defaultRowHeight="12.75" x14ac:dyDescent="0.2"/>
  <sheetData>
    <row r="1" spans="1:10" x14ac:dyDescent="0.2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75" x14ac:dyDescent="0.25">
      <c r="A2" s="284" t="s">
        <v>293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">
      <c r="A4" s="285" t="s">
        <v>308</v>
      </c>
      <c r="B4" s="285"/>
      <c r="C4" s="285"/>
      <c r="D4" s="285"/>
      <c r="E4" s="285"/>
      <c r="F4" s="285"/>
      <c r="G4" s="285"/>
      <c r="H4" s="285"/>
      <c r="I4" s="285"/>
      <c r="J4" s="285"/>
    </row>
    <row r="5" spans="1:10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0" x14ac:dyDescent="0.2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" x14ac:dyDescent="0.2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2018-04-25T06:22:07Z</cp:lastPrinted>
  <dcterms:created xsi:type="dcterms:W3CDTF">2008-10-17T11:51:54Z</dcterms:created>
  <dcterms:modified xsi:type="dcterms:W3CDTF">2018-04-25T06:24:36Z</dcterms:modified>
</cp:coreProperties>
</file>