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saveExternalLinkValues="0" codeName="ThisWorkbook" defaultThemeVersion="124226"/>
  <mc:AlternateContent xmlns:mc="http://schemas.openxmlformats.org/markup-compatibility/2006">
    <mc:Choice Requires="x15">
      <x15ac:absPath xmlns:x15ac="http://schemas.microsoft.com/office/spreadsheetml/2010/11/ac" url="https://podravkadd-my.sharepoint.com/personal/mihael_jovanovic_podravka_hr/Documents/Podravka/KORPORATIVNE FINANCIJE/REZULTAT 2025/1-12.2025/GFI GRUPA 1-12.2025/25.03.2026. GFI GRUPA GRANDE FINAL/"/>
    </mc:Choice>
  </mc:AlternateContent>
  <xr:revisionPtr revIDLastSave="5" documentId="8_{06FE28A5-64DB-4AC1-AB30-C9163FFC7D55}" xr6:coauthVersionLast="47" xr6:coauthVersionMax="47" xr10:uidLastSave="{4D812275-5410-4146-B773-47B6C782DAC9}"/>
  <bookViews>
    <workbookView xWindow="-120" yWindow="-120" windowWidth="29040" windowHeight="15720" xr2:uid="{00000000-000D-0000-FFFF-FFFF00000000}"/>
  </bookViews>
  <sheets>
    <sheet name="General data" sheetId="23"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sheet'!$A$1:$I$135</definedName>
    <definedName name="_xlnm.Print_Area" localSheetId="4">CF_D!$A$1:$I$53</definedName>
    <definedName name="_xlnm.Print_Area" localSheetId="3">CF_I!$A$1:$I$59</definedName>
    <definedName name="_xlnm.Print_Area" localSheetId="5">SOCE!$A$1:$Z$63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111" i="19" l="1"/>
  <c r="I97" i="19"/>
  <c r="H97" i="19"/>
  <c r="H92" i="18"/>
  <c r="I85" i="18"/>
  <c r="H85" i="18"/>
  <c r="X7" i="22"/>
  <c r="Z7" i="22" s="1"/>
  <c r="U10" i="22"/>
  <c r="U30" i="22" s="1"/>
  <c r="X37" i="22"/>
  <c r="X41" i="22"/>
  <c r="X42" i="22"/>
  <c r="X43" i="22"/>
  <c r="X44" i="22"/>
  <c r="X45" i="22"/>
  <c r="X46" i="22"/>
  <c r="X47" i="22"/>
  <c r="X48" i="22"/>
  <c r="X49" i="22"/>
  <c r="X50" i="22"/>
  <c r="X51" i="22"/>
  <c r="X52" i="22"/>
  <c r="X53" i="22"/>
  <c r="X54" i="22"/>
  <c r="X55" i="22"/>
  <c r="X56" i="22"/>
  <c r="X57" i="22"/>
  <c r="X58" i="22"/>
  <c r="X40" i="22"/>
  <c r="X14" i="22"/>
  <c r="Y39" i="22"/>
  <c r="W39" i="22"/>
  <c r="X38" i="22"/>
  <c r="X36" i="22"/>
  <c r="X12" i="22"/>
  <c r="X13" i="22"/>
  <c r="X15" i="22"/>
  <c r="X16" i="22"/>
  <c r="X17" i="22"/>
  <c r="X18" i="22"/>
  <c r="X19" i="22"/>
  <c r="X20" i="22"/>
  <c r="X21" i="22"/>
  <c r="X22" i="22"/>
  <c r="X23" i="22"/>
  <c r="X24" i="22"/>
  <c r="X25" i="22"/>
  <c r="X26" i="22"/>
  <c r="X27" i="22"/>
  <c r="X28" i="22"/>
  <c r="X29" i="22"/>
  <c r="X11" i="22"/>
  <c r="Y10" i="22"/>
  <c r="W10" i="22"/>
  <c r="X8" i="22"/>
  <c r="X9" i="22"/>
  <c r="U61" i="22"/>
  <c r="U62" i="22" s="1"/>
  <c r="U63" i="22"/>
  <c r="U39" i="22"/>
  <c r="U59" i="22" s="1"/>
  <c r="U32" i="22"/>
  <c r="U33" i="22" s="1"/>
  <c r="U34" i="22"/>
  <c r="X10" i="22" l="1"/>
  <c r="X32" i="22"/>
  <c r="X33" i="22" s="1"/>
  <c r="X34" i="22"/>
  <c r="X30" i="22"/>
  <c r="X39" i="22"/>
  <c r="X61" i="22"/>
  <c r="X62" i="22" s="1"/>
  <c r="X59" i="22"/>
  <c r="X63" i="22"/>
  <c r="I90" i="19"/>
  <c r="I89" i="19" s="1"/>
  <c r="H90" i="19"/>
  <c r="H108" i="19" s="1"/>
  <c r="H109" i="19" s="1"/>
  <c r="I108" i="19" l="1"/>
  <c r="I109" i="19" s="1"/>
  <c r="H89" i="19"/>
  <c r="Z54" i="22"/>
  <c r="Z25" i="22"/>
  <c r="S63" i="22"/>
  <c r="T63" i="22"/>
  <c r="S61" i="22"/>
  <c r="S62" i="22" s="1"/>
  <c r="T61" i="22"/>
  <c r="T62" i="22" s="1"/>
  <c r="S39" i="22"/>
  <c r="S59" i="22" s="1"/>
  <c r="T39" i="22"/>
  <c r="T59" i="22" s="1"/>
  <c r="S34" i="22"/>
  <c r="T34" i="22"/>
  <c r="S32" i="22"/>
  <c r="S33" i="22" s="1"/>
  <c r="T32" i="22"/>
  <c r="T33" i="22" s="1"/>
  <c r="S10" i="22"/>
  <c r="S30" i="22" s="1"/>
  <c r="T10" i="22"/>
  <c r="T30" i="22" s="1"/>
  <c r="I20" i="21"/>
  <c r="H20" i="21"/>
  <c r="I13" i="21"/>
  <c r="H13" i="21"/>
  <c r="I21" i="21" l="1"/>
  <c r="H21" i="21"/>
  <c r="I69" i="19" l="1"/>
  <c r="I78" i="18" l="1"/>
  <c r="H78" i="18"/>
  <c r="Z58" i="22" l="1"/>
  <c r="Z57" i="22"/>
  <c r="Z56" i="22"/>
  <c r="Z55" i="22"/>
  <c r="Z53" i="22"/>
  <c r="Z52" i="22"/>
  <c r="Z51" i="22"/>
  <c r="Z50" i="22"/>
  <c r="Z49" i="22"/>
  <c r="Z48" i="22"/>
  <c r="Z47" i="22"/>
  <c r="Z46" i="22"/>
  <c r="Z45" i="22"/>
  <c r="Z44" i="22"/>
  <c r="Z43" i="22"/>
  <c r="Z42" i="22"/>
  <c r="Z41" i="22"/>
  <c r="Z38" i="22"/>
  <c r="Z36" i="22"/>
  <c r="Z21" i="22"/>
  <c r="Z12" i="22"/>
  <c r="Z13" i="22"/>
  <c r="Z14" i="22"/>
  <c r="Z15" i="22"/>
  <c r="Z16" i="22"/>
  <c r="Z17" i="22"/>
  <c r="Z18" i="22"/>
  <c r="Z19" i="22"/>
  <c r="Z20" i="22"/>
  <c r="Z22" i="22"/>
  <c r="Z23" i="22"/>
  <c r="Z24" i="22"/>
  <c r="Z26" i="22"/>
  <c r="Z27" i="22"/>
  <c r="Z28" i="22"/>
  <c r="Z29" i="22"/>
  <c r="Z11" i="22"/>
  <c r="Z8" i="22"/>
  <c r="Z9" i="22"/>
  <c r="I32" i="22"/>
  <c r="I33" i="22" s="1"/>
  <c r="J32" i="22"/>
  <c r="J33" i="22" s="1"/>
  <c r="K32" i="22"/>
  <c r="K33" i="22" s="1"/>
  <c r="L32" i="22"/>
  <c r="L33" i="22" s="1"/>
  <c r="M32" i="22"/>
  <c r="M33" i="22" s="1"/>
  <c r="N32" i="22"/>
  <c r="N33" i="22" s="1"/>
  <c r="O32" i="22"/>
  <c r="O33" i="22" s="1"/>
  <c r="P32" i="22"/>
  <c r="P33" i="22" s="1"/>
  <c r="Q32" i="22"/>
  <c r="Q33" i="22" s="1"/>
  <c r="R32" i="22"/>
  <c r="R33" i="22" s="1"/>
  <c r="V32" i="22"/>
  <c r="V33" i="22" s="1"/>
  <c r="W32" i="22"/>
  <c r="W33" i="22" s="1"/>
  <c r="Y32" i="22"/>
  <c r="Y33" i="22" s="1"/>
  <c r="I34" i="22"/>
  <c r="J34" i="22"/>
  <c r="K34" i="22"/>
  <c r="L34" i="22"/>
  <c r="M34" i="22"/>
  <c r="N34" i="22"/>
  <c r="O34" i="22"/>
  <c r="P34" i="22"/>
  <c r="Q34" i="22"/>
  <c r="R34" i="22"/>
  <c r="V34" i="22"/>
  <c r="W34" i="22"/>
  <c r="Y34" i="22"/>
  <c r="H34" i="22"/>
  <c r="H32" i="22"/>
  <c r="H33" i="22" s="1"/>
  <c r="I61" i="22"/>
  <c r="I62" i="22" s="1"/>
  <c r="J61" i="22"/>
  <c r="J62" i="22" s="1"/>
  <c r="K61" i="22"/>
  <c r="K62" i="22" s="1"/>
  <c r="L61" i="22"/>
  <c r="L62" i="22" s="1"/>
  <c r="M61" i="22"/>
  <c r="M62" i="22" s="1"/>
  <c r="N61" i="22"/>
  <c r="N62" i="22" s="1"/>
  <c r="O61" i="22"/>
  <c r="O62" i="22" s="1"/>
  <c r="P61" i="22"/>
  <c r="P62" i="22" s="1"/>
  <c r="Q61" i="22"/>
  <c r="Q62" i="22" s="1"/>
  <c r="R61" i="22"/>
  <c r="R62" i="22" s="1"/>
  <c r="V61" i="22"/>
  <c r="V62" i="22" s="1"/>
  <c r="W61" i="22"/>
  <c r="W62" i="22" s="1"/>
  <c r="Y61" i="22"/>
  <c r="Y62" i="22" s="1"/>
  <c r="I63" i="22"/>
  <c r="J63" i="22"/>
  <c r="K63" i="22"/>
  <c r="L63" i="22"/>
  <c r="M63" i="22"/>
  <c r="N63" i="22"/>
  <c r="O63" i="22"/>
  <c r="P63" i="22"/>
  <c r="Q63" i="22"/>
  <c r="R63" i="22"/>
  <c r="V63" i="22"/>
  <c r="W63" i="22"/>
  <c r="Y63" i="22"/>
  <c r="H63" i="22"/>
  <c r="H61" i="22"/>
  <c r="H62" i="22" s="1"/>
  <c r="I39" i="22"/>
  <c r="I59" i="22" s="1"/>
  <c r="J39" i="22"/>
  <c r="J59" i="22" s="1"/>
  <c r="K39" i="22"/>
  <c r="K59" i="22" s="1"/>
  <c r="L39" i="22"/>
  <c r="L59" i="22" s="1"/>
  <c r="M39" i="22"/>
  <c r="M59" i="22" s="1"/>
  <c r="N39" i="22"/>
  <c r="N59" i="22" s="1"/>
  <c r="O39" i="22"/>
  <c r="O59" i="22" s="1"/>
  <c r="P39" i="22"/>
  <c r="P59" i="22" s="1"/>
  <c r="Q39" i="22"/>
  <c r="Q59" i="22" s="1"/>
  <c r="R39" i="22"/>
  <c r="R59" i="22" s="1"/>
  <c r="V39" i="22"/>
  <c r="V59" i="22" s="1"/>
  <c r="W59" i="22"/>
  <c r="Y59" i="22"/>
  <c r="H39" i="22"/>
  <c r="H59" i="22" s="1"/>
  <c r="Z10" i="22" l="1"/>
  <c r="Z63" i="22"/>
  <c r="Z34" i="22"/>
  <c r="Z32" i="22"/>
  <c r="Z33" i="22" s="1"/>
  <c r="Z61" i="22"/>
  <c r="Z40" i="22"/>
  <c r="Z37" i="22"/>
  <c r="Z39" i="22" s="1"/>
  <c r="I10" i="22"/>
  <c r="J10" i="22"/>
  <c r="J30" i="22" s="1"/>
  <c r="K10" i="22"/>
  <c r="K30" i="22" s="1"/>
  <c r="L10" i="22"/>
  <c r="L30" i="22" s="1"/>
  <c r="M10" i="22"/>
  <c r="M30" i="22" s="1"/>
  <c r="N10" i="22"/>
  <c r="N30" i="22" s="1"/>
  <c r="O10" i="22"/>
  <c r="O30" i="22" s="1"/>
  <c r="P10" i="22"/>
  <c r="P30" i="22" s="1"/>
  <c r="Q10" i="22"/>
  <c r="Q30" i="22" s="1"/>
  <c r="R10" i="22"/>
  <c r="R30" i="22" s="1"/>
  <c r="V10" i="22"/>
  <c r="V30" i="22" s="1"/>
  <c r="W30" i="22"/>
  <c r="Y30" i="22"/>
  <c r="Z30" i="22"/>
  <c r="H10" i="22"/>
  <c r="H30" i="22" s="1"/>
  <c r="I48" i="21"/>
  <c r="H48" i="21"/>
  <c r="I42" i="21"/>
  <c r="H42" i="21"/>
  <c r="H49" i="21" l="1"/>
  <c r="Z59" i="22"/>
  <c r="I30" i="22"/>
  <c r="Z62" i="22"/>
  <c r="I49" i="21"/>
  <c r="I35" i="21"/>
  <c r="I29" i="21"/>
  <c r="H35" i="21"/>
  <c r="H29" i="21"/>
  <c r="I54" i="20"/>
  <c r="H54" i="20"/>
  <c r="I48" i="20"/>
  <c r="H48" i="20"/>
  <c r="I41" i="20"/>
  <c r="H41" i="20"/>
  <c r="I35" i="20"/>
  <c r="H35" i="20"/>
  <c r="I19" i="20"/>
  <c r="H19" i="20"/>
  <c r="H9" i="20"/>
  <c r="H18" i="20" s="1"/>
  <c r="I9" i="20"/>
  <c r="I18" i="20" s="1"/>
  <c r="I24" i="20" l="1"/>
  <c r="I27" i="20" s="1"/>
  <c r="I55" i="20"/>
  <c r="H24" i="20"/>
  <c r="H27" i="20" s="1"/>
  <c r="H55" i="20"/>
  <c r="I42" i="20"/>
  <c r="I36" i="21"/>
  <c r="I51" i="21" s="1"/>
  <c r="I53" i="21" s="1"/>
  <c r="H42" i="20"/>
  <c r="H36" i="21"/>
  <c r="H51" i="21" s="1"/>
  <c r="H53" i="21" s="1"/>
  <c r="I111" i="19"/>
  <c r="I84" i="19"/>
  <c r="H84" i="19"/>
  <c r="H69" i="19"/>
  <c r="I47" i="19"/>
  <c r="H47" i="19"/>
  <c r="H36" i="19"/>
  <c r="I36" i="19"/>
  <c r="I28" i="19"/>
  <c r="H28" i="19"/>
  <c r="I25" i="19"/>
  <c r="H25" i="19"/>
  <c r="I19" i="19"/>
  <c r="H19" i="19"/>
  <c r="I15" i="19"/>
  <c r="H15" i="19"/>
  <c r="I7" i="19"/>
  <c r="H7" i="19"/>
  <c r="I118" i="18"/>
  <c r="H118" i="18"/>
  <c r="I106" i="18"/>
  <c r="H106" i="18"/>
  <c r="I99" i="18"/>
  <c r="H99" i="18"/>
  <c r="I92" i="18"/>
  <c r="I95" i="18"/>
  <c r="H95" i="18"/>
  <c r="I60" i="18"/>
  <c r="H60" i="18"/>
  <c r="H53" i="18"/>
  <c r="I53" i="18"/>
  <c r="I45" i="18"/>
  <c r="H45" i="18"/>
  <c r="H17" i="18"/>
  <c r="I57" i="20" l="1"/>
  <c r="I59" i="20" s="1"/>
  <c r="H57" i="20"/>
  <c r="H59" i="20" s="1"/>
  <c r="H59" i="19"/>
  <c r="I59" i="19"/>
  <c r="H75" i="18"/>
  <c r="H134" i="18" s="1"/>
  <c r="H13" i="19"/>
  <c r="H60" i="19" s="1"/>
  <c r="H44" i="18"/>
  <c r="I75" i="18"/>
  <c r="I134" i="18" s="1"/>
  <c r="I13" i="19"/>
  <c r="I60" i="19" s="1"/>
  <c r="I44" i="18"/>
  <c r="I38" i="18"/>
  <c r="H38" i="18"/>
  <c r="I27" i="18"/>
  <c r="H27" i="18"/>
  <c r="I17" i="18"/>
  <c r="H10" i="18"/>
  <c r="I10" i="18"/>
  <c r="H63" i="19" l="1"/>
  <c r="H9" i="18"/>
  <c r="H72" i="18" s="1"/>
  <c r="I62" i="19"/>
  <c r="I63" i="19"/>
  <c r="H62" i="19"/>
  <c r="H61" i="19"/>
  <c r="I61" i="19"/>
  <c r="I9" i="18"/>
  <c r="I72" i="18" s="1"/>
  <c r="H66" i="19" l="1"/>
  <c r="H67" i="19"/>
  <c r="I66" i="19"/>
  <c r="I67" i="19"/>
  <c r="I65" i="19"/>
  <c r="H65" i="19"/>
</calcChain>
</file>

<file path=xl/sharedStrings.xml><?xml version="1.0" encoding="utf-8"?>
<sst xmlns="http://schemas.openxmlformats.org/spreadsheetml/2006/main" count="544" uniqueCount="478">
  <si>
    <t>ISSUER’S GENERAL DATA</t>
  </si>
  <si>
    <t>Reporting period:</t>
  </si>
  <si>
    <t>to</t>
  </si>
  <si>
    <t>Year:</t>
  </si>
  <si>
    <t xml:space="preserve">Annual financial statements </t>
  </si>
  <si>
    <t>Registration number (MB):</t>
  </si>
  <si>
    <t>Issuer’s home Member State code:</t>
  </si>
  <si>
    <t>Entity’s registration number (MBS):</t>
  </si>
  <si>
    <t>Personal identification number (OIB):</t>
  </si>
  <si>
    <t>LEI:</t>
  </si>
  <si>
    <t>Institution code:</t>
  </si>
  <si>
    <t>Name of the issuer:</t>
  </si>
  <si>
    <t>Postcode and town:</t>
  </si>
  <si>
    <t>Street and house number:</t>
  </si>
  <si>
    <t>E-mail address:</t>
  </si>
  <si>
    <t>Web address:</t>
  </si>
  <si>
    <t>Number of employees 
(end of the reporting period):</t>
  </si>
  <si>
    <t>Consolidated report:</t>
  </si>
  <si>
    <t xml:space="preserve">          (KN-not consolidated/KD-consolidated)</t>
  </si>
  <si>
    <t>KN</t>
  </si>
  <si>
    <t>KD</t>
  </si>
  <si>
    <t xml:space="preserve">Audited:   </t>
  </si>
  <si>
    <t>(RN-not audited/RD-audited)</t>
  </si>
  <si>
    <t>RN</t>
  </si>
  <si>
    <t>RD</t>
  </si>
  <si>
    <t>Names of subsidiaries (according to IFRS):</t>
  </si>
  <si>
    <t>Registered office:</t>
  </si>
  <si>
    <t>MB:</t>
  </si>
  <si>
    <t>Yes</t>
  </si>
  <si>
    <t>No</t>
  </si>
  <si>
    <t>Bookkeeping firm:</t>
  </si>
  <si>
    <t xml:space="preserve">    (Yes/No)</t>
  </si>
  <si>
    <t>(name of the bookkeeping firm)</t>
  </si>
  <si>
    <t>Contact person:</t>
  </si>
  <si>
    <t>(only name and surname of the contact person)</t>
  </si>
  <si>
    <t>Telephone:</t>
  </si>
  <si>
    <t>Audit firm:</t>
  </si>
  <si>
    <t>(name of the audit firm)</t>
  </si>
  <si>
    <t>Certified auditor:</t>
  </si>
  <si>
    <t>(name and surname)</t>
  </si>
  <si>
    <t>BALANCE SHEET</t>
  </si>
  <si>
    <t>in EUR</t>
  </si>
  <si>
    <t>Item</t>
  </si>
  <si>
    <r>
      <rPr>
        <b/>
        <sz val="9"/>
        <rFont val="Arial"/>
        <family val="2"/>
        <charset val="238"/>
      </rPr>
      <t xml:space="preserve">ADP
</t>
    </r>
    <r>
      <rPr>
        <b/>
        <sz val="7"/>
        <color rgb="FF000000"/>
        <rFont val="Arial"/>
        <family val="2"/>
        <charset val="238"/>
      </rPr>
      <t>code</t>
    </r>
  </si>
  <si>
    <t>Last day of the preceding business year</t>
  </si>
  <si>
    <t>At the reporting date of the current period</t>
  </si>
  <si>
    <t>A) RECEIVABLES FOR SUBSCRIBED CAPITAL UNPAID</t>
  </si>
  <si>
    <r>
      <rPr>
        <b/>
        <sz val="9"/>
        <color indexed="62"/>
        <rFont val="Arial"/>
        <family val="2"/>
        <charset val="238"/>
      </rPr>
      <t xml:space="preserve">B) FIXED ASSETS </t>
    </r>
    <r>
      <rPr>
        <sz val="9"/>
        <color indexed="62"/>
        <rFont val="Arial"/>
        <family val="2"/>
        <charset val="238"/>
      </rPr>
      <t>(ADP 003+010+020+031+036)</t>
    </r>
  </si>
  <si>
    <t>I INTANGIBLE ASSETS (ADP 004 to 009)</t>
  </si>
  <si>
    <t xml:space="preserve">    1 Research and development</t>
  </si>
  <si>
    <t xml:space="preserve">    2 Concessions, patents, licences, trademarks, software and other rights</t>
  </si>
  <si>
    <t xml:space="preserve">    3 Goodwill</t>
  </si>
  <si>
    <t xml:space="preserve">    4 Advances for the purchase of intangible assets</t>
  </si>
  <si>
    <t xml:space="preserve">    5 Intangible assets in preparation</t>
  </si>
  <si>
    <t xml:space="preserve">    6 Other intangible assets</t>
  </si>
  <si>
    <t>II TANGIBLE ASSETS (ADP 011 to 019)</t>
  </si>
  <si>
    <t xml:space="preserve">    1 Land</t>
  </si>
  <si>
    <t xml:space="preserve">    2 Buildings</t>
  </si>
  <si>
    <t xml:space="preserve">    3 Plant and equipment </t>
  </si>
  <si>
    <t xml:space="preserve">    4 Tools, working inventory and transportation assets</t>
  </si>
  <si>
    <t xml:space="preserve">    5 Biological assets</t>
  </si>
  <si>
    <t xml:space="preserve">    6 Advances for the purchase of tangible assets</t>
  </si>
  <si>
    <t xml:space="preserve">    7 Tangible assets in preparation</t>
  </si>
  <si>
    <t xml:space="preserve">    8 Other tangible assets</t>
  </si>
  <si>
    <t xml:space="preserve">    9 Investment property</t>
  </si>
  <si>
    <t>III FIXED FINANCIAL ASSETS (ADP 021 to 030)</t>
  </si>
  <si>
    <t xml:space="preserve">     1 Investments in holdings (shares) of undertakings within the group</t>
  </si>
  <si>
    <t xml:space="preserve">     2 Investments in other securities of undertakings within the group</t>
  </si>
  <si>
    <t xml:space="preserve">     3 Loans, deposits, etc. to undertakings within the group</t>
  </si>
  <si>
    <t xml:space="preserve">     4Investments in holdings (shares) of companies linked by virtue of participating interests</t>
  </si>
  <si>
    <t xml:space="preserve">     5 Investments in other securities of companies linked by virtue of participating interests</t>
  </si>
  <si>
    <t xml:space="preserve">     6 Loans, deposits etc. to companies linked by virtue of participating interests</t>
  </si>
  <si>
    <t xml:space="preserve">     7 Investments in securities</t>
  </si>
  <si>
    <t xml:space="preserve">     8 Loans, deposits, etc. given</t>
  </si>
  <si>
    <t xml:space="preserve">     9 Other investments accounted for using the equity method</t>
  </si>
  <si>
    <t xml:space="preserve">   10  Other fixed financial assets</t>
  </si>
  <si>
    <t>IV RECEIVABLES (ADP 032 to 035)</t>
  </si>
  <si>
    <t xml:space="preserve">     1 Receivables from undertakings within the group </t>
  </si>
  <si>
    <t xml:space="preserve">     2 Receivables from companies linked by virtue of participating interests </t>
  </si>
  <si>
    <t xml:space="preserve">     3 Customer receivables </t>
  </si>
  <si>
    <t xml:space="preserve">     4 Other receivables</t>
  </si>
  <si>
    <t>V DEFERRED TAX ASSETS</t>
  </si>
  <si>
    <r>
      <rPr>
        <b/>
        <sz val="9"/>
        <color indexed="62"/>
        <rFont val="Arial"/>
        <family val="2"/>
        <charset val="238"/>
      </rPr>
      <t xml:space="preserve">C)  CURRENT ASSETS </t>
    </r>
    <r>
      <rPr>
        <sz val="9"/>
        <color indexed="62"/>
        <rFont val="Arial"/>
        <family val="2"/>
        <charset val="238"/>
      </rPr>
      <t>(ADP 038+046+053+063)</t>
    </r>
  </si>
  <si>
    <t>I INVENTORIES (ADP 039 to 045)</t>
  </si>
  <si>
    <t xml:space="preserve">    1 Raw materials and consumables</t>
  </si>
  <si>
    <t xml:space="preserve">    2 Production in progress</t>
  </si>
  <si>
    <t xml:space="preserve">    3 Finished goods</t>
  </si>
  <si>
    <t xml:space="preserve">    4 Merchandise</t>
  </si>
  <si>
    <t xml:space="preserve">    5 Advances for inventories</t>
  </si>
  <si>
    <t xml:space="preserve">    6 Fixed assets held for sale</t>
  </si>
  <si>
    <t xml:space="preserve">    7 Biological assets</t>
  </si>
  <si>
    <t>II RECEIVABLES (ADP 047 to 052)</t>
  </si>
  <si>
    <t xml:space="preserve">    1 Receivables from undertakings within the group </t>
  </si>
  <si>
    <t xml:space="preserve">    2 Receivables from companies linked by virtue of participating interests</t>
  </si>
  <si>
    <t xml:space="preserve">    3 Customer receivables</t>
  </si>
  <si>
    <t xml:space="preserve">    4 Receivables from employees and members of the undertaking</t>
  </si>
  <si>
    <t xml:space="preserve">    5 Receivables from government and other institutions</t>
  </si>
  <si>
    <t xml:space="preserve">    6 Other receivables</t>
  </si>
  <si>
    <t>III CURRENT FINANCIAL ASSETS (ADP 054 to 062)</t>
  </si>
  <si>
    <t xml:space="preserve">     4 Investments in holdings (shares) of companies linked by virtue of participating interests</t>
  </si>
  <si>
    <t xml:space="preserve">     5 Investment in other securities of companies linked by virtue of participating interests</t>
  </si>
  <si>
    <t xml:space="preserve">     9 Other financial assets</t>
  </si>
  <si>
    <t>IV CASH AT BANK AND IN HAND</t>
  </si>
  <si>
    <t>D ) PREPAID EXPENSES AND ACCRUED INCOME</t>
  </si>
  <si>
    <r>
      <rPr>
        <b/>
        <sz val="9"/>
        <color indexed="62"/>
        <rFont val="Arial"/>
        <family val="2"/>
        <charset val="238"/>
      </rPr>
      <t xml:space="preserve">E)  TOTAL ASSETS </t>
    </r>
    <r>
      <rPr>
        <sz val="9"/>
        <color indexed="62"/>
        <rFont val="Arial"/>
        <family val="2"/>
        <charset val="238"/>
      </rPr>
      <t>(ADP 001+002+037+064)</t>
    </r>
  </si>
  <si>
    <t>OFF-BALANCE SHEET ITEMS</t>
  </si>
  <si>
    <t>LIABILITIES</t>
  </si>
  <si>
    <r>
      <rPr>
        <b/>
        <sz val="9"/>
        <color indexed="62"/>
        <rFont val="Arial"/>
        <family val="2"/>
        <charset val="238"/>
      </rPr>
      <t xml:space="preserve">A)  CAPITAL AND RESERVES </t>
    </r>
    <r>
      <rPr>
        <sz val="9"/>
        <color indexed="62"/>
        <rFont val="Arial"/>
        <family val="2"/>
        <charset val="238"/>
      </rPr>
      <t>(ADP 068 to 070+076+077+083+086+089)</t>
    </r>
  </si>
  <si>
    <t>I INITIAL (SUBSCRIBED) CAPITAL</t>
  </si>
  <si>
    <t>II CAPITAL RESERVES</t>
  </si>
  <si>
    <t>III RESERVES FROM PROFIT (ADP 071+072-073+074+075)</t>
  </si>
  <si>
    <t xml:space="preserve">     1 Legal reserves</t>
  </si>
  <si>
    <t xml:space="preserve">     2 Reserves for treasury shares</t>
  </si>
  <si>
    <t xml:space="preserve">     3 Treasury shares and holdings (deductible item)</t>
  </si>
  <si>
    <t xml:space="preserve">     4 Statutory reserves</t>
  </si>
  <si>
    <t xml:space="preserve">     5 Other reserves</t>
  </si>
  <si>
    <t>IV REVALUATION RESERVES</t>
  </si>
  <si>
    <t>V FAIR VALUE RESERVES AND OTHER (ADP 078 to 083)</t>
  </si>
  <si>
    <t xml:space="preserve">     1 Financial assets at fair value through other comprehensive income (i.e. available for sale)</t>
  </si>
  <si>
    <t xml:space="preserve">     2 Cash flow hedge - effective portion</t>
  </si>
  <si>
    <t xml:space="preserve">     3 Hedge of a net investment in a foreign operation - effective portion</t>
  </si>
  <si>
    <t xml:space="preserve">     4 Other fair value reserves</t>
  </si>
  <si>
    <t xml:space="preserve">     5 Exchange rate differences from translation of foreign operations (consolidation)</t>
  </si>
  <si>
    <t xml:space="preserve">     6 Exchange rate differences from translation into the presentation currency</t>
  </si>
  <si>
    <t>VI RETAINED PROFIT OR LOSS BROUGHT FORWARD (ADP 085-086)</t>
  </si>
  <si>
    <t xml:space="preserve">     1 Retained profit</t>
  </si>
  <si>
    <t xml:space="preserve">     2 Loss brought forward</t>
  </si>
  <si>
    <t>VII PROFIT OR LOSS FOR THE BUSINESS YEAR (ADP 088-089)</t>
  </si>
  <si>
    <t xml:space="preserve">     1 Profit for the business year</t>
  </si>
  <si>
    <t xml:space="preserve">     2 Loss for the business year</t>
  </si>
  <si>
    <t>VIII MINORITY (NON-CONTROLLING) INTEREST</t>
  </si>
  <si>
    <r>
      <rPr>
        <b/>
        <sz val="9"/>
        <color indexed="62"/>
        <rFont val="Arial"/>
        <family val="2"/>
        <charset val="238"/>
      </rPr>
      <t xml:space="preserve">B)  PROVISIONS </t>
    </r>
    <r>
      <rPr>
        <sz val="9"/>
        <color indexed="62"/>
        <rFont val="Arial"/>
        <family val="2"/>
        <charset val="238"/>
      </rPr>
      <t>(ADP 092 to 097)</t>
    </r>
  </si>
  <si>
    <t xml:space="preserve">     1 Provisions for pensions, termination benefits and similar obligations</t>
  </si>
  <si>
    <t xml:space="preserve">     2 Provisions for tax liabilities</t>
  </si>
  <si>
    <t xml:space="preserve">     3 Provisions for ongoing legal cases</t>
  </si>
  <si>
    <t xml:space="preserve">     4 Provisions for renewal of natural resources</t>
  </si>
  <si>
    <t xml:space="preserve">     5 Provisions for warranty obligations</t>
  </si>
  <si>
    <t xml:space="preserve">     6 Other provisions</t>
  </si>
  <si>
    <r>
      <rPr>
        <b/>
        <sz val="9"/>
        <color indexed="62"/>
        <rFont val="Arial"/>
        <family val="2"/>
        <charset val="238"/>
      </rPr>
      <t xml:space="preserve">C)  LONG-TERM LIABILITIES </t>
    </r>
    <r>
      <rPr>
        <sz val="9"/>
        <color indexed="62"/>
        <rFont val="Arial"/>
        <family val="2"/>
        <charset val="238"/>
      </rPr>
      <t>(ADP 099 to 109)</t>
    </r>
  </si>
  <si>
    <t xml:space="preserve">     1 Liabilities to undertakings within the group </t>
  </si>
  <si>
    <t xml:space="preserve">     2 Liabilities for loans, deposits, etc. of undertakings within the group</t>
  </si>
  <si>
    <t xml:space="preserve">     3 Liabilities to companies linked by virtue of participating interests </t>
  </si>
  <si>
    <t xml:space="preserve">     4 Liabilities for loans, deposits etc. of companies linked by virtue of participating interests</t>
  </si>
  <si>
    <t xml:space="preserve">     5 Liabilities for loans, deposits etc.</t>
  </si>
  <si>
    <t xml:space="preserve">     6 Liabilities to banks and other financial institutions</t>
  </si>
  <si>
    <t xml:space="preserve">     7 Liabilities for advance payments</t>
  </si>
  <si>
    <t xml:space="preserve">     8 Liabilities to suppliers</t>
  </si>
  <si>
    <t xml:space="preserve">     9 Liabilities for securities</t>
  </si>
  <si>
    <t xml:space="preserve">   10 Other long-term liabilities</t>
  </si>
  <si>
    <t xml:space="preserve">   11 Deferred tax liability</t>
  </si>
  <si>
    <r>
      <rPr>
        <b/>
        <sz val="9"/>
        <color indexed="62"/>
        <rFont val="Arial"/>
        <family val="2"/>
        <charset val="238"/>
      </rPr>
      <t xml:space="preserve">D)  SHORT-TERM LIABILITIES </t>
    </r>
    <r>
      <rPr>
        <sz val="9"/>
        <color indexed="62"/>
        <rFont val="Arial"/>
        <family val="2"/>
        <charset val="238"/>
      </rPr>
      <t>(ADP 111 to 124)</t>
    </r>
  </si>
  <si>
    <t xml:space="preserve">   10 Liabilities to employees</t>
  </si>
  <si>
    <t xml:space="preserve">   11 Taxes, contributions and similar liabilities</t>
  </si>
  <si>
    <t xml:space="preserve">   12 Liabilities arising from the share in the result</t>
  </si>
  <si>
    <t xml:space="preserve">   13 Liabilities arising from fixed assets held for sale</t>
  </si>
  <si>
    <t xml:space="preserve">   14 Other short-term liabilities</t>
  </si>
  <si>
    <t>E) ACCRUALS AND DEFERRED INCOME</t>
  </si>
  <si>
    <r>
      <rPr>
        <b/>
        <sz val="9"/>
        <color indexed="62"/>
        <rFont val="Arial"/>
        <family val="2"/>
        <charset val="238"/>
      </rPr>
      <t xml:space="preserve">F)  TOTAL – LIABILITIES </t>
    </r>
    <r>
      <rPr>
        <sz val="9"/>
        <color indexed="62"/>
        <rFont val="Arial"/>
        <family val="2"/>
        <charset val="238"/>
      </rPr>
      <t>(ADP 067+091+098+110+125)</t>
    </r>
  </si>
  <si>
    <t>G)  OFF-BALANCE SHEET ITEMS</t>
  </si>
  <si>
    <t>STATEMENT OF PROFIT OR LOSS</t>
  </si>
  <si>
    <r>
      <rPr>
        <b/>
        <sz val="9"/>
        <rFont val="Arial"/>
        <family val="2"/>
        <charset val="238"/>
      </rPr>
      <t xml:space="preserve">ADP
</t>
    </r>
    <r>
      <rPr>
        <b/>
        <sz val="8"/>
        <color rgb="FF000000"/>
        <rFont val="Arial"/>
        <family val="2"/>
        <charset val="238"/>
      </rPr>
      <t>code</t>
    </r>
  </si>
  <si>
    <t>Same period of the previous year</t>
  </si>
  <si>
    <t>Current period</t>
  </si>
  <si>
    <r>
      <rPr>
        <b/>
        <sz val="9"/>
        <color indexed="62"/>
        <rFont val="Arial"/>
        <family val="2"/>
        <charset val="238"/>
      </rPr>
      <t>I</t>
    </r>
    <r>
      <rPr>
        <b/>
        <sz val="9"/>
        <color indexed="62"/>
        <rFont val="Arial"/>
        <family val="2"/>
        <charset val="238"/>
      </rPr>
      <t xml:space="preserve"> </t>
    </r>
    <r>
      <rPr>
        <b/>
        <sz val="9"/>
        <color indexed="62"/>
        <rFont val="Arial"/>
        <family val="2"/>
        <charset val="238"/>
      </rPr>
      <t xml:space="preserve">OPERATING INCOME </t>
    </r>
    <r>
      <rPr>
        <sz val="9"/>
        <color indexed="62"/>
        <rFont val="Arial"/>
        <family val="2"/>
        <charset val="238"/>
      </rPr>
      <t>(ADP 002 to 006)</t>
    </r>
  </si>
  <si>
    <t xml:space="preserve">    1 Income from sales with undertakings within the group</t>
  </si>
  <si>
    <t xml:space="preserve">    2 Income from sales</t>
  </si>
  <si>
    <t xml:space="preserve">    3 Income from the use of own products, goods and services</t>
  </si>
  <si>
    <t xml:space="preserve">    4 Other operating income with undertakings within the group</t>
  </si>
  <si>
    <t xml:space="preserve">    5 Other operating income (outside the group)</t>
  </si>
  <si>
    <r>
      <rPr>
        <b/>
        <sz val="9"/>
        <color indexed="62"/>
        <rFont val="Arial"/>
        <family val="2"/>
        <charset val="238"/>
      </rPr>
      <t>II</t>
    </r>
    <r>
      <rPr>
        <b/>
        <sz val="9"/>
        <color indexed="62"/>
        <rFont val="Arial"/>
        <family val="2"/>
        <charset val="238"/>
      </rPr>
      <t xml:space="preserve"> </t>
    </r>
    <r>
      <rPr>
        <b/>
        <sz val="9"/>
        <color indexed="62"/>
        <rFont val="Arial"/>
        <family val="2"/>
        <charset val="238"/>
      </rPr>
      <t xml:space="preserve">OPERATING EXPENSES </t>
    </r>
    <r>
      <rPr>
        <sz val="9"/>
        <color indexed="62"/>
        <rFont val="Arial"/>
        <family val="2"/>
        <charset val="238"/>
      </rPr>
      <t>(ADP 08+009+013+017+018+019+022+029)</t>
    </r>
  </si>
  <si>
    <t xml:space="preserve">    1 Changes in inventories of work in progress and finished goods</t>
  </si>
  <si>
    <t xml:space="preserve">    2 Material costs (ADP 010 to 011)</t>
  </si>
  <si>
    <t xml:space="preserve">        a) Costs of raw materials and consumables </t>
  </si>
  <si>
    <t xml:space="preserve">        b) Costs of goods sold </t>
  </si>
  <si>
    <t xml:space="preserve">        c) Other external costs </t>
  </si>
  <si>
    <t xml:space="preserve">   3 Staff costs (ADP 014 to 016)</t>
  </si>
  <si>
    <t xml:space="preserve">        a) Net salaries and wages</t>
  </si>
  <si>
    <t xml:space="preserve">        b) Tax and contributions from salary costs</t>
  </si>
  <si>
    <t xml:space="preserve">        c) Contributions on salaries</t>
  </si>
  <si>
    <t xml:space="preserve">   4 Depreciation</t>
  </si>
  <si>
    <t xml:space="preserve">   5 Other costs</t>
  </si>
  <si>
    <t xml:space="preserve">   6 Value adjustments (ADP 020+021)</t>
  </si>
  <si>
    <t xml:space="preserve">       a) fixed assets other than financial assets</t>
  </si>
  <si>
    <t xml:space="preserve">       b) current assets other than financial assets</t>
  </si>
  <si>
    <t xml:space="preserve">   7 Provisions (ADP 023 to 028)</t>
  </si>
  <si>
    <t xml:space="preserve">       a) Provisions for pensions, termination benefits and similar obligations</t>
  </si>
  <si>
    <t xml:space="preserve">       b) Provisions for tax liabilities</t>
  </si>
  <si>
    <t xml:space="preserve">       c) Provisions for ongoing legal cases</t>
  </si>
  <si>
    <t xml:space="preserve">       d) Provisions for renewal of natural resources</t>
  </si>
  <si>
    <t xml:space="preserve">       e) Provisions for warranty obligations</t>
  </si>
  <si>
    <t xml:space="preserve">       f) Other provisions</t>
  </si>
  <si>
    <t xml:space="preserve">   8 Other operating expenses</t>
  </si>
  <si>
    <r>
      <rPr>
        <b/>
        <sz val="9"/>
        <color indexed="62"/>
        <rFont val="Arial"/>
        <family val="2"/>
        <charset val="238"/>
      </rPr>
      <t>III</t>
    </r>
    <r>
      <rPr>
        <b/>
        <sz val="9"/>
        <color indexed="62"/>
        <rFont val="Arial"/>
        <family val="2"/>
        <charset val="238"/>
      </rPr>
      <t xml:space="preserve"> </t>
    </r>
    <r>
      <rPr>
        <b/>
        <sz val="9"/>
        <color indexed="62"/>
        <rFont val="Arial"/>
        <family val="2"/>
        <charset val="238"/>
      </rPr>
      <t xml:space="preserve">FINANCIAL INCOME </t>
    </r>
    <r>
      <rPr>
        <sz val="9"/>
        <color indexed="62"/>
        <rFont val="Arial"/>
        <family val="2"/>
        <charset val="238"/>
      </rPr>
      <t>(ADP 031 to 040)</t>
    </r>
  </si>
  <si>
    <t xml:space="preserve">     1 Income from investments in holdings (shares) of undertakings within the group</t>
  </si>
  <si>
    <t xml:space="preserve">     2 Income from investments in holdings (shares) of companies linked by virtue of participating interests</t>
  </si>
  <si>
    <t xml:space="preserve">     3 Income from other long-term financial investment and loans granted to undertakings within the group</t>
  </si>
  <si>
    <t xml:space="preserve">     4 Other interest income from operations with undertakings within the group</t>
  </si>
  <si>
    <t xml:space="preserve">     5 Exchange rate differences and other financial income from operations with undertakings within the group</t>
  </si>
  <si>
    <t xml:space="preserve">     6 Income from other long-term financial investments and loans</t>
  </si>
  <si>
    <t xml:space="preserve">     7 Other interest income</t>
  </si>
  <si>
    <t xml:space="preserve">     8 Exchange rate differences and other financial income</t>
  </si>
  <si>
    <t xml:space="preserve">     9 Unrealised gains (income) from financial assets</t>
  </si>
  <si>
    <t xml:space="preserve">   10 Other financial income</t>
  </si>
  <si>
    <r>
      <rPr>
        <b/>
        <sz val="9"/>
        <color indexed="62"/>
        <rFont val="Arial"/>
        <family val="2"/>
        <charset val="238"/>
      </rPr>
      <t>IV</t>
    </r>
    <r>
      <rPr>
        <b/>
        <sz val="9"/>
        <color indexed="62"/>
        <rFont val="Arial"/>
        <family val="2"/>
        <charset val="238"/>
      </rPr>
      <t xml:space="preserve"> </t>
    </r>
    <r>
      <rPr>
        <b/>
        <sz val="9"/>
        <color indexed="62"/>
        <rFont val="Arial"/>
        <family val="2"/>
        <charset val="238"/>
      </rPr>
      <t xml:space="preserve">FINANCIAL EXPENSES </t>
    </r>
    <r>
      <rPr>
        <sz val="9"/>
        <color indexed="62"/>
        <rFont val="Arial"/>
        <family val="2"/>
        <charset val="238"/>
      </rPr>
      <t>(ADP 042 to 048)</t>
    </r>
  </si>
  <si>
    <t xml:space="preserve">    1 Interest expenses and similar expenses with undertakings within the group</t>
  </si>
  <si>
    <t>2 Exchange rate differences and other expenses from operations with undertakings within the group</t>
  </si>
  <si>
    <t>3 Interest expenses and similar expenses</t>
  </si>
  <si>
    <t>4 Exchange rate differences and other expenses</t>
  </si>
  <si>
    <t>5 Unrealised losses (expenses) from financial assets</t>
  </si>
  <si>
    <t>6 Value adjustments of financial assets (net)</t>
  </si>
  <si>
    <t>7 Other financial expenses</t>
  </si>
  <si>
    <t>V    SHARE IN PROFIT FROM UNDERTAKINGS LINKED BY VRITUE OF PARTICIPATING INTERESTS</t>
  </si>
  <si>
    <t>VI   SHARE IN PROFIT FROM JOINT VENTURES</t>
  </si>
  <si>
    <t>VII  SHARE IN LOSS OF COMPANIES LINKED BY VIRTUE OF PARTICIPATING INTEREST</t>
  </si>
  <si>
    <t>VIII SHARE IN LOSS OF JOINT VENTURES</t>
  </si>
  <si>
    <r>
      <rPr>
        <b/>
        <sz val="9"/>
        <color indexed="62"/>
        <rFont val="Arial"/>
        <family val="2"/>
        <charset val="238"/>
      </rPr>
      <t>IX</t>
    </r>
    <r>
      <rPr>
        <b/>
        <sz val="9"/>
        <color indexed="62"/>
        <rFont val="Arial"/>
        <family val="2"/>
        <charset val="238"/>
      </rPr>
      <t xml:space="preserve">   </t>
    </r>
    <r>
      <rPr>
        <b/>
        <sz val="9"/>
        <color indexed="62"/>
        <rFont val="Arial"/>
        <family val="2"/>
        <charset val="238"/>
      </rPr>
      <t xml:space="preserve">TOTAL INCOME </t>
    </r>
    <r>
      <rPr>
        <sz val="9"/>
        <color indexed="62"/>
        <rFont val="Arial"/>
        <family val="2"/>
        <charset val="238"/>
      </rPr>
      <t>(ADP 001+030+049 +050)</t>
    </r>
  </si>
  <si>
    <r>
      <rPr>
        <b/>
        <sz val="9"/>
        <color indexed="62"/>
        <rFont val="Arial"/>
        <family val="2"/>
        <charset val="238"/>
      </rPr>
      <t>X</t>
    </r>
    <r>
      <rPr>
        <b/>
        <sz val="9"/>
        <color indexed="62"/>
        <rFont val="Arial"/>
        <family val="2"/>
        <charset val="238"/>
      </rPr>
      <t xml:space="preserve">    </t>
    </r>
    <r>
      <rPr>
        <b/>
        <sz val="9"/>
        <color indexed="62"/>
        <rFont val="Arial"/>
        <family val="2"/>
        <charset val="238"/>
      </rPr>
      <t xml:space="preserve">TOTAL EXPENDITURE </t>
    </r>
    <r>
      <rPr>
        <sz val="9"/>
        <color indexed="62"/>
        <rFont val="Arial"/>
        <family val="2"/>
        <charset val="238"/>
      </rPr>
      <t>(ADP 007+041+051 + 052)</t>
    </r>
  </si>
  <si>
    <r>
      <rPr>
        <b/>
        <sz val="9"/>
        <color indexed="62"/>
        <rFont val="Arial"/>
        <family val="2"/>
        <charset val="238"/>
      </rPr>
      <t>XI</t>
    </r>
    <r>
      <rPr>
        <b/>
        <sz val="9"/>
        <color indexed="62"/>
        <rFont val="Arial"/>
        <family val="2"/>
        <charset val="238"/>
      </rPr>
      <t xml:space="preserve">   </t>
    </r>
    <r>
      <rPr>
        <b/>
        <sz val="9"/>
        <color indexed="62"/>
        <rFont val="Arial"/>
        <family val="2"/>
        <charset val="238"/>
      </rPr>
      <t xml:space="preserve">PRE-TAX PROFIT OR LOSS </t>
    </r>
    <r>
      <rPr>
        <sz val="9"/>
        <color indexed="62"/>
        <rFont val="Arial"/>
        <family val="2"/>
        <charset val="238"/>
      </rPr>
      <t>(ADP 053-054)</t>
    </r>
  </si>
  <si>
    <t xml:space="preserve">   1 Pre-tax profit (ADP 053-054)</t>
  </si>
  <si>
    <t xml:space="preserve">   2 Pre-tax loss (ADP 054-053)</t>
  </si>
  <si>
    <t>XII  INCOME TAX</t>
  </si>
  <si>
    <r>
      <rPr>
        <b/>
        <sz val="9"/>
        <color indexed="62"/>
        <rFont val="Arial"/>
        <family val="2"/>
        <charset val="238"/>
      </rPr>
      <t>XIII</t>
    </r>
    <r>
      <rPr>
        <b/>
        <sz val="9"/>
        <color indexed="62"/>
        <rFont val="Arial"/>
        <family val="2"/>
        <charset val="238"/>
      </rPr>
      <t xml:space="preserve"> </t>
    </r>
    <r>
      <rPr>
        <b/>
        <sz val="9"/>
        <color indexed="62"/>
        <rFont val="Arial"/>
        <family val="2"/>
        <charset val="238"/>
      </rPr>
      <t xml:space="preserve">PROFIT OR LOSS FOR THE PERIOD </t>
    </r>
    <r>
      <rPr>
        <sz val="9"/>
        <color indexed="62"/>
        <rFont val="Arial"/>
        <family val="2"/>
        <charset val="238"/>
      </rPr>
      <t>(ADP 055-059)</t>
    </r>
  </si>
  <si>
    <t xml:space="preserve">  1 Profit for the period (ADP 055-059)</t>
  </si>
  <si>
    <t xml:space="preserve">  2 Loss for the period (ADP 059-055)</t>
  </si>
  <si>
    <t>DISCONTINUED OPERATIONS (to be filled in by undertakings subject to IFRS only with discontinued operations)</t>
  </si>
  <si>
    <r>
      <rPr>
        <b/>
        <sz val="9"/>
        <color indexed="62"/>
        <rFont val="Arial"/>
        <family val="2"/>
        <charset val="238"/>
      </rPr>
      <t>XIV</t>
    </r>
    <r>
      <rPr>
        <b/>
        <sz val="9"/>
        <color indexed="62"/>
        <rFont val="Arial"/>
        <family val="2"/>
        <charset val="238"/>
      </rPr>
      <t xml:space="preserve"> </t>
    </r>
    <r>
      <rPr>
        <b/>
        <sz val="9"/>
        <color indexed="62"/>
        <rFont val="Arial"/>
        <family val="2"/>
        <charset val="238"/>
      </rPr>
      <t>PRE-TAX PROFIT OR LOSS OF DISCONTINUED OPERATIONS</t>
    </r>
    <r>
      <rPr>
        <sz val="9"/>
        <color indexed="62"/>
        <rFont val="Arial"/>
        <family val="2"/>
        <charset val="238"/>
      </rPr>
      <t xml:space="preserve">  (ADP 063-064)</t>
    </r>
  </si>
  <si>
    <t xml:space="preserve"> 1 Pre-tax profit from discontinued operations</t>
  </si>
  <si>
    <t xml:space="preserve"> 2 Pre-tax loss on discontinued operations</t>
  </si>
  <si>
    <t>XV INCOME TAX OF DISCONTINUED OPERATIONS</t>
  </si>
  <si>
    <t xml:space="preserve"> 1 Discontinued operations profit for the period (ADP 062-065)</t>
  </si>
  <si>
    <t xml:space="preserve"> 2 Discontinued operations loss for the period (ADP 065-062)</t>
  </si>
  <si>
    <t>TOTAL OPERATIONS (to be filled in only by undertakings subject to IFRS with discontinued operations)</t>
  </si>
  <si>
    <r>
      <rPr>
        <b/>
        <sz val="9"/>
        <color indexed="62"/>
        <rFont val="Arial"/>
        <family val="2"/>
        <charset val="238"/>
      </rPr>
      <t>XVI</t>
    </r>
    <r>
      <rPr>
        <b/>
        <sz val="9"/>
        <color indexed="62"/>
        <rFont val="Arial"/>
        <family val="2"/>
        <charset val="238"/>
      </rPr>
      <t xml:space="preserve"> </t>
    </r>
    <r>
      <rPr>
        <b/>
        <sz val="9"/>
        <color indexed="62"/>
        <rFont val="Arial"/>
        <family val="2"/>
        <charset val="238"/>
      </rPr>
      <t xml:space="preserve">PRE-TAX PROFIT OR LOSS </t>
    </r>
    <r>
      <rPr>
        <sz val="9"/>
        <color indexed="62"/>
        <rFont val="Arial"/>
        <family val="2"/>
        <charset val="238"/>
      </rPr>
      <t>(ADP 055+062)</t>
    </r>
  </si>
  <si>
    <t xml:space="preserve"> 1 Pre-tax profit (ADP 068)</t>
  </si>
  <si>
    <t xml:space="preserve"> 2 Pre-tax loss (ADP 068)</t>
  </si>
  <si>
    <r>
      <rPr>
        <b/>
        <sz val="9"/>
        <color indexed="62"/>
        <rFont val="Arial"/>
        <family val="2"/>
        <charset val="238"/>
      </rPr>
      <t>XVII</t>
    </r>
    <r>
      <rPr>
        <b/>
        <sz val="9"/>
        <color indexed="62"/>
        <rFont val="Arial"/>
        <family val="2"/>
        <charset val="238"/>
      </rPr>
      <t xml:space="preserve"> </t>
    </r>
    <r>
      <rPr>
        <b/>
        <sz val="9"/>
        <color indexed="62"/>
        <rFont val="Arial"/>
        <family val="2"/>
        <charset val="238"/>
      </rPr>
      <t xml:space="preserve">INCOME TAX </t>
    </r>
    <r>
      <rPr>
        <sz val="9"/>
        <color indexed="62"/>
        <rFont val="Arial"/>
        <family val="2"/>
        <charset val="238"/>
      </rPr>
      <t>(ADP 058+065)</t>
    </r>
  </si>
  <si>
    <r>
      <rPr>
        <b/>
        <sz val="9"/>
        <color indexed="62"/>
        <rFont val="Arial"/>
        <family val="2"/>
        <charset val="238"/>
      </rPr>
      <t>XVIII</t>
    </r>
    <r>
      <rPr>
        <b/>
        <sz val="9"/>
        <color indexed="62"/>
        <rFont val="Arial"/>
        <family val="2"/>
        <charset val="238"/>
      </rPr>
      <t xml:space="preserve"> </t>
    </r>
    <r>
      <rPr>
        <b/>
        <sz val="9"/>
        <color indexed="62"/>
        <rFont val="Arial"/>
        <family val="2"/>
        <charset val="238"/>
      </rPr>
      <t xml:space="preserve">PROFIT OR LOSS FOR THE PERIOD </t>
    </r>
    <r>
      <rPr>
        <sz val="9"/>
        <color indexed="62"/>
        <rFont val="Arial"/>
        <family val="2"/>
        <charset val="238"/>
      </rPr>
      <t>(ADP 068-071)</t>
    </r>
  </si>
  <si>
    <t xml:space="preserve"> 1 Profit for the period (ADP 068-071)</t>
  </si>
  <si>
    <t xml:space="preserve"> 2 Loss for the period (ADP 071-068)</t>
  </si>
  <si>
    <t>APPENDIX to the P&amp;L (to be filled in by undertakings that draw up consolidated annual financial statements)</t>
  </si>
  <si>
    <r>
      <rPr>
        <b/>
        <sz val="9"/>
        <color indexed="18"/>
        <rFont val="Arial"/>
        <family val="2"/>
        <charset val="238"/>
      </rPr>
      <t>XIX</t>
    </r>
    <r>
      <rPr>
        <b/>
        <sz val="9"/>
        <color indexed="18"/>
        <rFont val="Arial"/>
        <family val="2"/>
        <charset val="238"/>
      </rPr>
      <t xml:space="preserve"> </t>
    </r>
    <r>
      <rPr>
        <b/>
        <sz val="9"/>
        <color indexed="18"/>
        <rFont val="Arial"/>
        <family val="2"/>
        <charset val="238"/>
      </rPr>
      <t xml:space="preserve">PROFIT OR LOSS FOR THE PERIOD </t>
    </r>
    <r>
      <rPr>
        <sz val="9"/>
        <color indexed="18"/>
        <rFont val="Arial"/>
        <family val="2"/>
        <charset val="238"/>
      </rPr>
      <t>(ADP 076+077)</t>
    </r>
  </si>
  <si>
    <t xml:space="preserve"> 1 Attributable to owners of the parent</t>
  </si>
  <si>
    <t xml:space="preserve"> 2 Attributable to minority (non-controlling) interest</t>
  </si>
  <si>
    <t>STATEMENT OF OTHER COMPRHENSIVE INCOME (to be filled in by undertakings subject to IFRS)</t>
  </si>
  <si>
    <t xml:space="preserve">I PROFIT OR LOSS FOR THE PERIOD </t>
  </si>
  <si>
    <t xml:space="preserve">II OTHER COMPREHENSIVE INCOME/LOSS BEFORE TAX
    (ADP 80 + 87)   </t>
  </si>
  <si>
    <t>III Items that will not be reclassified to profit or loss (ADP 081 to 085)</t>
  </si>
  <si>
    <t>1 Changes in revaluation reserves of fixed tangible and intangible assets</t>
  </si>
  <si>
    <t>2 Profit or loss arising from subsequent measurement of equity securities at fair value through other comprehensive income</t>
  </si>
  <si>
    <t>3 Changes in the fair value of the financial liability at fair value through statement of profit or loss that is attributable to changes in the credit risk of that liability</t>
  </si>
  <si>
    <t>4 Actuarial gains/losses on the defined benefit obligation</t>
  </si>
  <si>
    <t>5 Other items that will not be reclassified</t>
  </si>
  <si>
    <t>6 Income tax relating to items that will not be reclassified</t>
  </si>
  <si>
    <t>1 Exchange rate differences from translation of foreign operations</t>
  </si>
  <si>
    <t>APPENDIX to the Statement on comprehensive income (to be filled in by undertakings that draw up consolidated statements)</t>
  </si>
  <si>
    <t>1 Attributable to owners of the parent</t>
  </si>
  <si>
    <t>2 Attributable to minority (non-controlling) interest</t>
  </si>
  <si>
    <t>STATEMENT OF CASH FLOWS - indirect method</t>
  </si>
  <si>
    <r>
      <rPr>
        <b/>
        <sz val="8"/>
        <rFont val="Arial"/>
        <family val="2"/>
        <charset val="238"/>
      </rPr>
      <t>ADP
code</t>
    </r>
  </si>
  <si>
    <t>3</t>
  </si>
  <si>
    <t>4</t>
  </si>
  <si>
    <t>Cash flow from operating activities</t>
  </si>
  <si>
    <t>1 Pre-tax profit</t>
  </si>
  <si>
    <t>2 Adjustments (ADP 003 to 010):</t>
  </si>
  <si>
    <t xml:space="preserve"> a) Depreciation</t>
  </si>
  <si>
    <t xml:space="preserve"> b) Gains and losses from sale and value adjustment of fixed tangible and intangible assets</t>
  </si>
  <si>
    <t xml:space="preserve"> c) Gains and losses from sale and unrealised gains and losses and 
value adjustment of financial assets</t>
  </si>
  <si>
    <t xml:space="preserve"> d) Interest and dividend income</t>
  </si>
  <si>
    <t xml:space="preserve"> e) Interest expenses</t>
  </si>
  <si>
    <t xml:space="preserve"> f) Provisions</t>
  </si>
  <si>
    <t xml:space="preserve"> g) Exchange rate differences (unrealised)</t>
  </si>
  <si>
    <t xml:space="preserve"> h) Other adjustments for non-cash transactions and unrealised gains and losses</t>
  </si>
  <si>
    <r>
      <rPr>
        <b/>
        <sz val="9"/>
        <rFont val="Arial"/>
        <family val="2"/>
        <charset val="238"/>
      </rPr>
      <t>I</t>
    </r>
    <r>
      <rPr>
        <b/>
        <sz val="9"/>
        <rFont val="Arial"/>
        <family val="2"/>
        <charset val="238"/>
      </rPr>
      <t xml:space="preserve">  </t>
    </r>
    <r>
      <rPr>
        <b/>
        <sz val="9"/>
        <rFont val="Arial"/>
        <family val="2"/>
        <charset val="238"/>
      </rPr>
      <t xml:space="preserve">Cash flow increase or decrease before changes in working capital </t>
    </r>
    <r>
      <rPr>
        <sz val="9"/>
        <color rgb="FF000000"/>
        <rFont val="Arial"/>
        <family val="2"/>
        <charset val="238"/>
      </rPr>
      <t>(ADP 001+002)</t>
    </r>
  </si>
  <si>
    <t>3 Changes in the working capital (ADP 013 to 016)</t>
  </si>
  <si>
    <t xml:space="preserve"> a) Increase or decrease in short-term liabilities</t>
  </si>
  <si>
    <t xml:space="preserve"> b) Increase or decrease in short-term receivables</t>
  </si>
  <si>
    <t xml:space="preserve"> c) Increase or decrease in inventories</t>
  </si>
  <si>
    <t xml:space="preserve"> d) Other increase or decrease in working capital</t>
  </si>
  <si>
    <r>
      <rPr>
        <b/>
        <sz val="9"/>
        <rFont val="Arial"/>
        <family val="2"/>
        <charset val="238"/>
      </rPr>
      <t>II</t>
    </r>
    <r>
      <rPr>
        <b/>
        <sz val="9"/>
        <rFont val="Arial"/>
        <family val="2"/>
        <charset val="238"/>
      </rPr>
      <t xml:space="preserve"> </t>
    </r>
    <r>
      <rPr>
        <b/>
        <sz val="9"/>
        <rFont val="Arial"/>
        <family val="2"/>
        <charset val="238"/>
      </rPr>
      <t xml:space="preserve">Cash from operations </t>
    </r>
    <r>
      <rPr>
        <sz val="9"/>
        <color rgb="FF000000"/>
        <rFont val="Arial"/>
        <family val="2"/>
        <charset val="238"/>
      </rPr>
      <t>(ADP 011+012)</t>
    </r>
  </si>
  <si>
    <t>4 Interest paid</t>
  </si>
  <si>
    <t>5 Income tax paid</t>
  </si>
  <si>
    <r>
      <rPr>
        <b/>
        <sz val="9"/>
        <color indexed="18"/>
        <rFont val="Arial"/>
        <family val="2"/>
        <charset val="238"/>
      </rPr>
      <t xml:space="preserve">A) NET CASH FLOW FROM OPERATING ACTIVITIES </t>
    </r>
    <r>
      <rPr>
        <sz val="9"/>
        <color indexed="18"/>
        <rFont val="Arial"/>
        <family val="2"/>
        <charset val="238"/>
      </rPr>
      <t>(ADP 017 to 019)</t>
    </r>
  </si>
  <si>
    <t>Cash flow from investment activities</t>
  </si>
  <si>
    <t>1 Cash receipts from sales of fixed tangible and intangible assets</t>
  </si>
  <si>
    <t>2 Cash receipts from sales of financial instruments</t>
  </si>
  <si>
    <t>3 Interest received</t>
  </si>
  <si>
    <t>4 Dividends received</t>
  </si>
  <si>
    <t>5 Cash receipts from repayment of loans and deposits</t>
  </si>
  <si>
    <t>6 Other cash receipts from investment activities</t>
  </si>
  <si>
    <r>
      <rPr>
        <b/>
        <sz val="9"/>
        <rFont val="Arial"/>
        <family val="2"/>
        <charset val="238"/>
      </rPr>
      <t>III</t>
    </r>
    <r>
      <rPr>
        <b/>
        <sz val="9"/>
        <rFont val="Arial"/>
        <family val="2"/>
        <charset val="238"/>
      </rPr>
      <t xml:space="preserve"> </t>
    </r>
    <r>
      <rPr>
        <b/>
        <sz val="9"/>
        <rFont val="Arial"/>
        <family val="2"/>
        <charset val="238"/>
      </rPr>
      <t xml:space="preserve">Total cash receipts from investment activities </t>
    </r>
    <r>
      <rPr>
        <sz val="9"/>
        <color rgb="FF000000"/>
        <rFont val="Arial"/>
        <family val="2"/>
        <charset val="238"/>
      </rPr>
      <t>(ADP 021 to 026)</t>
    </r>
  </si>
  <si>
    <t>1 Cash payments for the purchase of fixed tangible and intangible assets</t>
  </si>
  <si>
    <t>2 Cash payments for the acquisition of financial instruments</t>
  </si>
  <si>
    <t>3 Cash payments for loans and deposits for the period</t>
  </si>
  <si>
    <t>4 Acquisition of a subsidiary, net of cash acquired</t>
  </si>
  <si>
    <t>5 Other cash payments from investment activities</t>
  </si>
  <si>
    <r>
      <rPr>
        <b/>
        <sz val="9"/>
        <rFont val="Arial"/>
        <family val="2"/>
        <charset val="238"/>
      </rPr>
      <t>IV</t>
    </r>
    <r>
      <rPr>
        <b/>
        <sz val="9"/>
        <rFont val="Arial"/>
        <family val="2"/>
        <charset val="238"/>
      </rPr>
      <t xml:space="preserve"> </t>
    </r>
    <r>
      <rPr>
        <b/>
        <sz val="9"/>
        <rFont val="Arial"/>
        <family val="2"/>
        <charset val="238"/>
      </rPr>
      <t xml:space="preserve">Total cash payments from investment activities </t>
    </r>
    <r>
      <rPr>
        <sz val="9"/>
        <color rgb="FF000000"/>
        <rFont val="Arial"/>
        <family val="2"/>
        <charset val="238"/>
      </rPr>
      <t>(ADP 028 to 032)</t>
    </r>
  </si>
  <si>
    <r>
      <rPr>
        <b/>
        <sz val="9"/>
        <color indexed="18"/>
        <rFont val="Arial"/>
        <family val="2"/>
        <charset val="238"/>
      </rPr>
      <t xml:space="preserve">B) NET CASH FLOW FROM INVESTMENT ACTIVITIES </t>
    </r>
    <r>
      <rPr>
        <sz val="9"/>
        <color indexed="18"/>
        <rFont val="Arial"/>
        <family val="2"/>
        <charset val="238"/>
      </rPr>
      <t>(ADP 027+033)</t>
    </r>
  </si>
  <si>
    <t>Cash flow from financing activities</t>
  </si>
  <si>
    <t>1 Cash receipts from the increase in initial (subscribed) capital</t>
  </si>
  <si>
    <t>2 Cash receipts from the issue of equity financial instruments and debt financial instruments</t>
  </si>
  <si>
    <t>3 Cash receipts from credit principals, loans and other borrowings</t>
  </si>
  <si>
    <t>4 Other cash receipts from financing activities</t>
  </si>
  <si>
    <r>
      <rPr>
        <b/>
        <sz val="9"/>
        <rFont val="Arial"/>
        <family val="2"/>
        <charset val="238"/>
      </rPr>
      <t>V</t>
    </r>
    <r>
      <rPr>
        <b/>
        <sz val="9"/>
        <rFont val="Arial"/>
        <family val="2"/>
        <charset val="238"/>
      </rPr>
      <t xml:space="preserve"> </t>
    </r>
    <r>
      <rPr>
        <b/>
        <sz val="9"/>
        <rFont val="Arial"/>
        <family val="2"/>
        <charset val="238"/>
      </rPr>
      <t xml:space="preserve">Total cash receipts from financing activities </t>
    </r>
    <r>
      <rPr>
        <sz val="9"/>
        <color rgb="FF000000"/>
        <rFont val="Arial"/>
        <family val="2"/>
        <charset val="238"/>
      </rPr>
      <t>(ADP 035 to 038)</t>
    </r>
  </si>
  <si>
    <t>1 Cash payments for the repayment of credit principals, loans and other borrowings and debt financial instruments</t>
  </si>
  <si>
    <t>2 Cash payments for dividends</t>
  </si>
  <si>
    <t xml:space="preserve">3 Cash payments for finance lease </t>
  </si>
  <si>
    <t>4 Cash payments for the redemption of own shares and decrease in initial
(subscribed) capital</t>
  </si>
  <si>
    <t>5 Other cash payments from financing activities</t>
  </si>
  <si>
    <r>
      <rPr>
        <b/>
        <sz val="9"/>
        <rFont val="Arial"/>
        <family val="2"/>
        <charset val="238"/>
      </rPr>
      <t>VI</t>
    </r>
    <r>
      <rPr>
        <b/>
        <sz val="9"/>
        <rFont val="Arial"/>
        <family val="2"/>
        <charset val="238"/>
      </rPr>
      <t xml:space="preserve"> </t>
    </r>
    <r>
      <rPr>
        <b/>
        <sz val="9"/>
        <rFont val="Arial"/>
        <family val="2"/>
        <charset val="238"/>
      </rPr>
      <t xml:space="preserve">Total cash payments from financing activities </t>
    </r>
    <r>
      <rPr>
        <sz val="9"/>
        <color rgb="FF000000"/>
        <rFont val="Arial"/>
        <family val="2"/>
        <charset val="238"/>
      </rPr>
      <t>(ADP 040 to 044)</t>
    </r>
  </si>
  <si>
    <r>
      <rPr>
        <b/>
        <sz val="9"/>
        <color indexed="18"/>
        <rFont val="Arial"/>
        <family val="2"/>
        <charset val="238"/>
      </rPr>
      <t xml:space="preserve">C) NET CASH FLOW FROM FINANCING ACTIVITIES </t>
    </r>
    <r>
      <rPr>
        <sz val="9"/>
        <color indexed="18"/>
        <rFont val="Arial"/>
        <family val="2"/>
        <charset val="238"/>
      </rPr>
      <t>(ADP 039+045)</t>
    </r>
  </si>
  <si>
    <t>1 Unrealised exchange rate differences in respect of cash and cash equivalents</t>
  </si>
  <si>
    <r>
      <rPr>
        <b/>
        <sz val="9"/>
        <color indexed="18"/>
        <rFont val="Arial"/>
        <family val="2"/>
        <charset val="238"/>
      </rPr>
      <t xml:space="preserve">D) NET INCREASE OR DECREASE IN CASH FLOW </t>
    </r>
    <r>
      <rPr>
        <sz val="9"/>
        <color indexed="18"/>
        <rFont val="Arial"/>
        <family val="2"/>
        <charset val="238"/>
      </rPr>
      <t>(ADP 020+034+046+047)</t>
    </r>
  </si>
  <si>
    <t>E) CASH AND CASH EQUIVALENTS AT THE BEGINNING OF THE PERIOD</t>
  </si>
  <si>
    <r>
      <rPr>
        <b/>
        <sz val="9"/>
        <color indexed="18"/>
        <rFont val="Arial"/>
        <family val="2"/>
        <charset val="238"/>
      </rPr>
      <t xml:space="preserve">F) CASH AND CASH EQUIVALENTS AT THE END OF THE PERIOD </t>
    </r>
    <r>
      <rPr>
        <sz val="9"/>
        <color indexed="18"/>
        <rFont val="Arial"/>
        <family val="2"/>
        <charset val="238"/>
      </rPr>
      <t>(ADP 048+049)</t>
    </r>
  </si>
  <si>
    <t>STATEMENT OF CASH FLOWS - direct method</t>
  </si>
  <si>
    <t xml:space="preserve">  1 Cash receipts from customers</t>
  </si>
  <si>
    <t xml:space="preserve">  2 Cash receipts from royalties, fees, commissions and other revenue</t>
  </si>
  <si>
    <t xml:space="preserve">  3 Cash receipts from insurance premiums</t>
  </si>
  <si>
    <t xml:space="preserve">  4 Cash receipts from tax refund</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</si>
  <si>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</si>
  <si>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</si>
  <si>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</si>
  <si>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</si>
  <si>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</si>
  <si>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</si>
  <si>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</si>
  <si>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</si>
  <si>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</si>
  <si>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r>
      <rPr>
        <b/>
        <sz val="9"/>
        <color indexed="18"/>
        <rFont val="Arial"/>
        <family val="2"/>
        <charset val="238"/>
      </rPr>
      <t xml:space="preserve">A) NET CASH FLOW FROM OPERATING ACTIVITIES </t>
    </r>
    <r>
      <rPr>
        <sz val="9"/>
        <color indexed="18"/>
        <rFont val="Arial"/>
        <family val="2"/>
        <charset val="238"/>
      </rPr>
      <t>(ADP 006 + 013)</t>
    </r>
  </si>
  <si>
    <t xml:space="preserve"> 1 Cash receipts from sales of fixed tangible and intangible assets</t>
  </si>
  <si>
    <t xml:space="preserve"> 2 Cash receipts from sales of financial instruments</t>
  </si>
  <si>
    <t xml:space="preserve"> 3 Interest received</t>
  </si>
  <si>
    <t xml:space="preserve"> 4 Dividends received</t>
  </si>
  <si>
    <t xml:space="preserve"> 5 Cash receipts from the repayment of loans and deposits</t>
  </si>
  <si>
    <t xml:space="preserve"> 6 Other cash receipts from investment activities</t>
  </si>
  <si>
    <r>
      <rPr>
        <b/>
        <sz val="9"/>
        <rFont val="Arial"/>
        <family val="2"/>
        <charset val="238"/>
      </rPr>
      <t>III</t>
    </r>
    <r>
      <rPr>
        <b/>
        <sz val="9"/>
        <rFont val="Arial"/>
        <family val="2"/>
        <charset val="238"/>
      </rPr>
      <t xml:space="preserve"> </t>
    </r>
    <r>
      <rPr>
        <b/>
        <sz val="9"/>
        <rFont val="Arial"/>
        <family val="2"/>
        <charset val="238"/>
      </rPr>
      <t xml:space="preserve">Total cash receipts from investment activities </t>
    </r>
    <r>
      <rPr>
        <sz val="9"/>
        <color rgb="FF000000"/>
        <rFont val="Arial"/>
        <family val="2"/>
        <charset val="238"/>
      </rPr>
      <t>(ADP 015 to 020)</t>
    </r>
  </si>
  <si>
    <t xml:space="preserve"> 1 Cash payments for the purchase of fixed tangible and intangible assets</t>
  </si>
  <si>
    <t xml:space="preserve"> 2 Cash payments for the acquisition of financial instruments</t>
  </si>
  <si>
    <t xml:space="preserve"> 3 Cash payments for loans and deposits</t>
  </si>
  <si>
    <t xml:space="preserve"> 4 Acquisition of a subsidiary, net of cash acquired</t>
  </si>
  <si>
    <t xml:space="preserve"> 5 Other cash payments from investment activities</t>
  </si>
  <si>
    <r>
      <rPr>
        <b/>
        <sz val="9"/>
        <rFont val="Arial"/>
        <family val="2"/>
        <charset val="238"/>
      </rPr>
      <t>IV</t>
    </r>
    <r>
      <rPr>
        <b/>
        <sz val="9"/>
        <rFont val="Arial"/>
        <family val="2"/>
        <charset val="238"/>
      </rPr>
      <t xml:space="preserve"> </t>
    </r>
    <r>
      <rPr>
        <b/>
        <sz val="9"/>
        <rFont val="Arial"/>
        <family val="2"/>
        <charset val="238"/>
      </rPr>
      <t xml:space="preserve">Total cash payments from investment activities </t>
    </r>
    <r>
      <rPr>
        <sz val="9"/>
        <color rgb="FF000000"/>
        <rFont val="Arial"/>
        <family val="2"/>
        <charset val="238"/>
      </rPr>
      <t>(ADP 022 to 026)</t>
    </r>
  </si>
  <si>
    <r>
      <rPr>
        <b/>
        <sz val="9"/>
        <color indexed="18"/>
        <rFont val="Arial"/>
        <family val="2"/>
        <charset val="238"/>
      </rPr>
      <t xml:space="preserve">B) NET CASH FLOW FROM INVESTMENT ACTIVITIES </t>
    </r>
    <r>
      <rPr>
        <sz val="9"/>
        <color indexed="18"/>
        <rFont val="Arial"/>
        <family val="2"/>
        <charset val="238"/>
      </rPr>
      <t>(ADP 021 + 027)</t>
    </r>
  </si>
  <si>
    <t xml:space="preserve">     1 Cash receipts from the increase in initial (subscribed) capital</t>
  </si>
  <si>
    <t xml:space="preserve">     2 Cash receipts the from issue of equity financial instruments and debt financial instruments</t>
  </si>
  <si>
    <t xml:space="preserve">     3 Cash receipts from credit principals, loans and other borrowings</t>
  </si>
  <si>
    <t xml:space="preserve">     4 Other cash receipts from financing activities</t>
  </si>
  <si>
    <r>
      <rPr>
        <b/>
        <sz val="9"/>
        <rFont val="Arial"/>
        <family val="2"/>
        <charset val="238"/>
      </rPr>
      <t>V</t>
    </r>
    <r>
      <rPr>
        <b/>
        <sz val="9"/>
        <rFont val="Arial"/>
        <family val="2"/>
        <charset val="238"/>
      </rPr>
      <t xml:space="preserve"> </t>
    </r>
    <r>
      <rPr>
        <b/>
        <sz val="9"/>
        <rFont val="Arial"/>
        <family val="2"/>
        <charset val="238"/>
      </rPr>
      <t xml:space="preserve">Total cash receipts from financing activities </t>
    </r>
    <r>
      <rPr>
        <sz val="9"/>
        <color rgb="FF000000"/>
        <rFont val="Arial"/>
        <family val="2"/>
        <charset val="238"/>
      </rPr>
      <t>(ADP 029 to 032)</t>
    </r>
  </si>
  <si>
    <t xml:space="preserve">     1 Cash payments for the repayment of credit principals, loans and
other borrowings and debt financial instruments</t>
  </si>
  <si>
    <t xml:space="preserve">     2 Cash payments for dividends</t>
  </si>
  <si>
    <t xml:space="preserve">     3 Cash payments for finance lease </t>
  </si>
  <si>
    <t xml:space="preserve">     4 Cash payments for the redemption of own shares and decrease in initial
(subscribed) capital</t>
  </si>
  <si>
    <t xml:space="preserve">     5 Other cash payments from financing activities</t>
  </si>
  <si>
    <r>
      <rPr>
        <b/>
        <sz val="9"/>
        <rFont val="Arial"/>
        <family val="2"/>
        <charset val="238"/>
      </rPr>
      <t>VI</t>
    </r>
    <r>
      <rPr>
        <b/>
        <sz val="9"/>
        <rFont val="Arial"/>
        <family val="2"/>
        <charset val="238"/>
      </rPr>
      <t xml:space="preserve"> </t>
    </r>
    <r>
      <rPr>
        <b/>
        <sz val="9"/>
        <rFont val="Arial"/>
        <family val="2"/>
        <charset val="238"/>
      </rPr>
      <t xml:space="preserve">Total cash payments from financing activities </t>
    </r>
    <r>
      <rPr>
        <sz val="9"/>
        <color rgb="FF000000"/>
        <rFont val="Arial"/>
        <family val="2"/>
        <charset val="238"/>
      </rPr>
      <t>(ADP 034 to 038)</t>
    </r>
  </si>
  <si>
    <r>
      <rPr>
        <b/>
        <sz val="9"/>
        <color indexed="18"/>
        <rFont val="Arial"/>
        <family val="2"/>
        <charset val="238"/>
      </rPr>
      <t xml:space="preserve">C) NET CASH FLOW FROM FINANCING ACTIVITIES </t>
    </r>
    <r>
      <rPr>
        <sz val="9"/>
        <color indexed="18"/>
        <rFont val="Arial"/>
        <family val="2"/>
        <charset val="238"/>
      </rPr>
      <t>(ADP 033+039)</t>
    </r>
  </si>
  <si>
    <t xml:space="preserve">  1 Unrealised exchange rate differences in respect of cash and cash equivalents</t>
  </si>
  <si>
    <r>
      <rPr>
        <b/>
        <sz val="9"/>
        <color indexed="18"/>
        <rFont val="Arial"/>
        <family val="2"/>
        <charset val="238"/>
      </rPr>
      <t xml:space="preserve">D) NET INCREASE OR DECREASE IN CASH FLOW </t>
    </r>
    <r>
      <rPr>
        <sz val="9"/>
        <color indexed="18"/>
        <rFont val="Arial"/>
        <family val="2"/>
        <charset val="238"/>
      </rPr>
      <t>(ADP 014 + 028 + 040 + 041)</t>
    </r>
  </si>
  <si>
    <r>
      <rPr>
        <b/>
        <sz val="9"/>
        <color indexed="18"/>
        <rFont val="Arial"/>
        <family val="2"/>
        <charset val="238"/>
      </rPr>
      <t xml:space="preserve">F) CASH AND CASH EQUIVALENTS AT THE END OF THE PERIOD </t>
    </r>
    <r>
      <rPr>
        <sz val="9"/>
        <color indexed="18"/>
        <rFont val="Arial"/>
        <family val="2"/>
        <charset val="238"/>
      </rPr>
      <t>(ADP 042+043)</t>
    </r>
  </si>
  <si>
    <t>STATEMENT OF CHANGES IN EQUITY</t>
  </si>
  <si>
    <t>for the period from</t>
  </si>
  <si>
    <r>
      <rPr>
        <b/>
        <sz val="8"/>
        <color indexed="9"/>
        <rFont val="Arial"/>
        <family val="2"/>
        <charset val="238"/>
      </rPr>
      <t xml:space="preserve">ADP
</t>
    </r>
    <r>
      <rPr>
        <b/>
        <sz val="7"/>
        <color indexed="9"/>
        <rFont val="Arial"/>
        <family val="2"/>
        <charset val="238"/>
      </rPr>
      <t>code</t>
    </r>
  </si>
  <si>
    <t>Attributable to owners of the parent</t>
  </si>
  <si>
    <t>Minority (non-controlling)
 interest</t>
  </si>
  <si>
    <t>Total capital and reserves</t>
  </si>
  <si>
    <t>Initial (subscribed) capital</t>
  </si>
  <si>
    <t>Capital reserves</t>
  </si>
  <si>
    <t>Legal reserves</t>
  </si>
  <si>
    <t>Reserves for treasury shares</t>
  </si>
  <si>
    <t>Treasury shares and holdings (deductible item)</t>
  </si>
  <si>
    <t>Statutory reserves</t>
  </si>
  <si>
    <t>Other reserves</t>
  </si>
  <si>
    <t>Revaluation reserves</t>
  </si>
  <si>
    <t>Financial assets at fair value through other comprehensive income (available for sale)</t>
  </si>
  <si>
    <t>Cash flow hedge - effective portion</t>
  </si>
  <si>
    <t>Hedge of a net investment in a foreign operation - effective portion</t>
  </si>
  <si>
    <t>Other fair value reserves</t>
  </si>
  <si>
    <t>Exchange rate differences from translation of foreign operations</t>
  </si>
  <si>
    <t>Exchange rate differences from translation into the presentation currency</t>
  </si>
  <si>
    <t>Retained profit / loss brought forward</t>
  </si>
  <si>
    <t>Profit/loss for the business year</t>
  </si>
  <si>
    <t>Total attributable to owners of the parent</t>
  </si>
  <si>
    <t>5</t>
  </si>
  <si>
    <t>6</t>
  </si>
  <si>
    <t>7</t>
  </si>
  <si>
    <t>8</t>
  </si>
  <si>
    <t>9</t>
  </si>
  <si>
    <t>10</t>
  </si>
  <si>
    <t>11</t>
  </si>
  <si>
    <t>12</t>
  </si>
  <si>
    <t>13</t>
  </si>
  <si>
    <t>14</t>
  </si>
  <si>
    <t>15</t>
  </si>
  <si>
    <t>19 (3 to 6 - 7
 + 8 to 18)</t>
  </si>
  <si>
    <t>21 (19+20)</t>
  </si>
  <si>
    <t>Previous period</t>
  </si>
  <si>
    <t>1  Balance on the first day of the previous business year</t>
  </si>
  <si>
    <t>2 Changes in accounting policies</t>
  </si>
  <si>
    <t>3 Correction of errors</t>
  </si>
  <si>
    <r>
      <rPr>
        <b/>
        <sz val="8"/>
        <rFont val="Arial"/>
        <family val="2"/>
        <charset val="238"/>
      </rPr>
      <t>4</t>
    </r>
    <r>
      <rPr>
        <b/>
        <sz val="8"/>
        <rFont val="Arial"/>
        <family val="2"/>
        <charset val="238"/>
      </rPr>
      <t xml:space="preserve"> </t>
    </r>
    <r>
      <rPr>
        <b/>
        <sz val="8"/>
        <rFont val="Arial"/>
        <family val="2"/>
        <charset val="238"/>
      </rPr>
      <t xml:space="preserve">Balance on the first day of the previous business year (restated) </t>
    </r>
    <r>
      <rPr>
        <sz val="8"/>
        <color rgb="FF000000"/>
        <rFont val="Arial"/>
        <family val="2"/>
        <charset val="238"/>
      </rPr>
      <t>(ADP 01 to 03)</t>
    </r>
  </si>
  <si>
    <t>5 Profit/loss of the period</t>
  </si>
  <si>
    <t>6 Exchange rate differences from translation of foreign operations</t>
  </si>
  <si>
    <t>7 Changes in revaluation reserves of fixed tangible and intangible assets</t>
  </si>
  <si>
    <t>8 Profit or loss arising from subsequent measurement of financial assets at fair value through other comprehensive income (available for sale)</t>
  </si>
  <si>
    <t>9 Profit or loss arising from effective cash flow hedge</t>
  </si>
  <si>
    <t>10 Profit or loss arising from effective hedge of a net investment in a foreign operation</t>
  </si>
  <si>
    <t>11 Share in other comprehensive income/loss of companies linked by virtue of participating interests</t>
  </si>
  <si>
    <t>12 Actuarial gains/losses on the defined benefit obligation</t>
  </si>
  <si>
    <t>13 Other changes in equity unrelated to owners</t>
  </si>
  <si>
    <t>14 Tax on transactions recognised directly in equity</t>
  </si>
  <si>
    <t>15 Decrease in initial (subscribed) capital (other than that arising from the pre-bankruptcy settlement procedure and arising from the reinvestment of profit)</t>
  </si>
  <si>
    <t>16 Decrease in initial (subscribed) capital arising from the pre-bankruptcy settlement procedure</t>
  </si>
  <si>
    <t>17 Decrease in initial (subscribed) capital arising from the reinvestment of profit</t>
  </si>
  <si>
    <t>18 Redemption of treasury shares/holdings</t>
  </si>
  <si>
    <t>19 Payments from members/shareholders</t>
  </si>
  <si>
    <t>10 Payment of share in profit/dividend</t>
  </si>
  <si>
    <t>21 Other distributions and payments to members/shareholders</t>
  </si>
  <si>
    <t>22 Transfer to reserves according to the annual schedule</t>
  </si>
  <si>
    <t>23 Increase in reserves arising from the pre-bankruptcy settlement procedure</t>
  </si>
  <si>
    <r>
      <rPr>
        <b/>
        <sz val="8"/>
        <rFont val="Arial"/>
        <family val="2"/>
        <charset val="238"/>
      </rPr>
      <t>24</t>
    </r>
    <r>
      <rPr>
        <b/>
        <sz val="8"/>
        <rFont val="Arial"/>
        <family val="2"/>
        <charset val="238"/>
      </rPr>
      <t xml:space="preserve"> </t>
    </r>
    <r>
      <rPr>
        <b/>
        <sz val="8"/>
        <rFont val="Arial"/>
        <family val="2"/>
        <charset val="238"/>
      </rPr>
      <t xml:space="preserve">Balance on the last day of the previous business year reporting period </t>
    </r>
    <r>
      <rPr>
        <sz val="8"/>
        <color rgb="FF000000"/>
        <rFont val="Arial"/>
        <family val="2"/>
        <charset val="238"/>
      </rPr>
      <t>(ADP 04 to 23)</t>
    </r>
  </si>
  <si>
    <t>APPENDIX TO THE STATEMENT OF CHANGES IN EQUITY (to be filled in by undertakings that draw up financial statements in accordance with the IFRS)</t>
  </si>
  <si>
    <r>
      <rPr>
        <b/>
        <sz val="8"/>
        <color indexed="18"/>
        <rFont val="Arial"/>
        <family val="2"/>
        <charset val="238"/>
      </rPr>
      <t xml:space="preserve">   </t>
    </r>
    <r>
      <rPr>
        <b/>
        <sz val="8"/>
        <color indexed="18"/>
        <rFont val="Arial"/>
        <family val="2"/>
        <charset val="238"/>
      </rPr>
      <t>I</t>
    </r>
    <r>
      <rPr>
        <b/>
        <sz val="8"/>
        <color indexed="18"/>
        <rFont val="Arial"/>
        <family val="2"/>
        <charset val="238"/>
      </rPr>
      <t xml:space="preserve"> </t>
    </r>
    <r>
      <rPr>
        <b/>
        <sz val="8"/>
        <color indexed="18"/>
        <rFont val="Arial"/>
        <family val="2"/>
        <charset val="238"/>
      </rPr>
      <t xml:space="preserve">OTHER COMPREHENSIVE INCOME OF THE PREVIOUS PERIOD, NET OF TAX </t>
    </r>
    <r>
      <rPr>
        <sz val="8"/>
        <color indexed="18"/>
        <rFont val="Arial"/>
        <family val="2"/>
        <charset val="238"/>
      </rPr>
      <t>(ADP 06 to 14)</t>
    </r>
  </si>
  <si>
    <r>
      <rPr>
        <b/>
        <sz val="8"/>
        <color indexed="18"/>
        <rFont val="Arial"/>
        <family val="2"/>
        <charset val="238"/>
      </rPr>
      <t xml:space="preserve">  </t>
    </r>
    <r>
      <rPr>
        <b/>
        <sz val="8"/>
        <color indexed="18"/>
        <rFont val="Arial"/>
        <family val="2"/>
        <charset val="238"/>
      </rPr>
      <t>II</t>
    </r>
    <r>
      <rPr>
        <b/>
        <sz val="8"/>
        <color indexed="18"/>
        <rFont val="Arial"/>
        <family val="2"/>
        <charset val="238"/>
      </rPr>
      <t xml:space="preserve"> </t>
    </r>
    <r>
      <rPr>
        <b/>
        <sz val="8"/>
        <color indexed="18"/>
        <rFont val="Arial"/>
        <family val="2"/>
        <charset val="238"/>
      </rPr>
      <t xml:space="preserve">COMPREHENSIVE INCOME OR LOSS FOR THE PREVIOUS PERIOD </t>
    </r>
    <r>
      <rPr>
        <sz val="8"/>
        <color indexed="18"/>
        <rFont val="Arial"/>
        <family val="2"/>
        <charset val="238"/>
      </rPr>
      <t>(ADP 05+25)</t>
    </r>
  </si>
  <si>
    <r>
      <rPr>
        <b/>
        <sz val="8"/>
        <color indexed="18"/>
        <rFont val="Arial"/>
        <family val="2"/>
        <charset val="238"/>
      </rPr>
      <t>III</t>
    </r>
    <r>
      <rPr>
        <b/>
        <sz val="8"/>
        <color indexed="18"/>
        <rFont val="Arial"/>
        <family val="2"/>
        <charset val="238"/>
      </rPr>
      <t xml:space="preserve"> </t>
    </r>
    <r>
      <rPr>
        <b/>
        <sz val="8"/>
        <color indexed="18"/>
        <rFont val="Arial"/>
        <family val="2"/>
        <charset val="238"/>
      </rPr>
      <t xml:space="preserve">TRANSACTIONS WITH OWNERS IN THE PREVIOUS PERIOD RECOGNISED DIRECTLY IN EQUITY  </t>
    </r>
    <r>
      <rPr>
        <sz val="8"/>
        <color indexed="18"/>
        <rFont val="Arial"/>
        <family val="2"/>
        <charset val="238"/>
      </rPr>
      <t>(ADP 15 to 23)</t>
    </r>
  </si>
  <si>
    <t>1 Balance on the first day of the current business year</t>
  </si>
  <si>
    <r>
      <rPr>
        <b/>
        <sz val="8"/>
        <rFont val="Arial"/>
        <family val="2"/>
        <charset val="238"/>
      </rPr>
      <t>4</t>
    </r>
    <r>
      <rPr>
        <b/>
        <sz val="8"/>
        <rFont val="Arial"/>
        <family val="2"/>
        <charset val="238"/>
      </rPr>
      <t xml:space="preserve"> </t>
    </r>
    <r>
      <rPr>
        <b/>
        <sz val="8"/>
        <rFont val="Arial"/>
        <family val="2"/>
        <charset val="238"/>
      </rPr>
      <t xml:space="preserve">Balance on the first day of the current business year (restated) </t>
    </r>
    <r>
      <rPr>
        <sz val="8"/>
        <color rgb="FF000000"/>
        <rFont val="Arial"/>
        <family val="2"/>
        <charset val="238"/>
      </rPr>
      <t>(ADP 28 to 30)</t>
    </r>
  </si>
  <si>
    <t>20 Payment of share in profit/dividend</t>
  </si>
  <si>
    <t>22 Carryforward per annual plan</t>
  </si>
  <si>
    <r>
      <rPr>
        <b/>
        <sz val="8"/>
        <rFont val="Arial"/>
        <family val="2"/>
        <charset val="238"/>
      </rPr>
      <t>24</t>
    </r>
    <r>
      <rPr>
        <b/>
        <sz val="8"/>
        <rFont val="Arial"/>
        <family val="2"/>
        <charset val="238"/>
      </rPr>
      <t xml:space="preserve"> </t>
    </r>
    <r>
      <rPr>
        <b/>
        <sz val="8"/>
        <rFont val="Arial"/>
        <family val="2"/>
        <charset val="238"/>
      </rPr>
      <t xml:space="preserve">Balance on the last day of the current business year reporting period </t>
    </r>
    <r>
      <rPr>
        <sz val="8"/>
        <color rgb="FF000000"/>
        <rFont val="Arial"/>
        <family val="2"/>
        <charset val="238"/>
      </rPr>
      <t>(ADP 31 to 50)</t>
    </r>
  </si>
  <si>
    <r>
      <rPr>
        <b/>
        <sz val="8"/>
        <color indexed="18"/>
        <rFont val="Arial"/>
        <family val="2"/>
        <charset val="238"/>
      </rPr>
      <t xml:space="preserve">   </t>
    </r>
    <r>
      <rPr>
        <b/>
        <sz val="8"/>
        <color indexed="18"/>
        <rFont val="Arial"/>
        <family val="2"/>
        <charset val="238"/>
      </rPr>
      <t>I</t>
    </r>
    <r>
      <rPr>
        <b/>
        <sz val="8"/>
        <color indexed="18"/>
        <rFont val="Arial"/>
        <family val="2"/>
        <charset val="238"/>
      </rPr>
      <t xml:space="preserve"> </t>
    </r>
    <r>
      <rPr>
        <b/>
        <sz val="8"/>
        <color indexed="18"/>
        <rFont val="Arial"/>
        <family val="2"/>
        <charset val="238"/>
      </rPr>
      <t xml:space="preserve">OTHER COMPREHENSIVE INCOME FOR THE CURRENT PERIOD, NET OF TAX </t>
    </r>
    <r>
      <rPr>
        <sz val="8"/>
        <color indexed="18"/>
        <rFont val="Arial"/>
        <family val="2"/>
        <charset val="238"/>
      </rPr>
      <t>(ADP 33 to 41)</t>
    </r>
  </si>
  <si>
    <r>
      <rPr>
        <b/>
        <sz val="8"/>
        <color indexed="18"/>
        <rFont val="Arial"/>
        <family val="2"/>
        <charset val="238"/>
      </rPr>
      <t xml:space="preserve">  </t>
    </r>
    <r>
      <rPr>
        <b/>
        <sz val="8"/>
        <color indexed="18"/>
        <rFont val="Arial"/>
        <family val="2"/>
        <charset val="238"/>
      </rPr>
      <t>II</t>
    </r>
    <r>
      <rPr>
        <b/>
        <sz val="8"/>
        <color indexed="18"/>
        <rFont val="Arial"/>
        <family val="2"/>
        <charset val="238"/>
      </rPr>
      <t xml:space="preserve"> </t>
    </r>
    <r>
      <rPr>
        <b/>
        <sz val="8"/>
        <color indexed="18"/>
        <rFont val="Arial"/>
        <family val="2"/>
        <charset val="238"/>
      </rPr>
      <t xml:space="preserve">COMPREHENSIVE INCOME OR LOSS FOR THE CURRENT PERIOD </t>
    </r>
    <r>
      <rPr>
        <sz val="8"/>
        <color indexed="18"/>
        <rFont val="Arial"/>
        <family val="2"/>
        <charset val="238"/>
      </rPr>
      <t>(ADP 3252)</t>
    </r>
  </si>
  <si>
    <r>
      <rPr>
        <b/>
        <sz val="8"/>
        <color indexed="18"/>
        <rFont val="Arial"/>
        <family val="2"/>
        <charset val="238"/>
      </rPr>
      <t>III</t>
    </r>
    <r>
      <rPr>
        <b/>
        <sz val="8"/>
        <color indexed="18"/>
        <rFont val="Arial"/>
        <family val="2"/>
        <charset val="238"/>
      </rPr>
      <t xml:space="preserve"> </t>
    </r>
    <r>
      <rPr>
        <b/>
        <sz val="8"/>
        <color indexed="18"/>
        <rFont val="Arial"/>
        <family val="2"/>
        <charset val="238"/>
      </rPr>
      <t xml:space="preserve">TRANSACTIONS WITH OWNERS IN THE CURRENT PERIOD RECOGNISED DIRECTLY IN EQUITY </t>
    </r>
    <r>
      <rPr>
        <sz val="8"/>
        <color indexed="18"/>
        <rFont val="Arial"/>
        <family val="2"/>
        <charset val="238"/>
      </rPr>
      <t>(ADP 42 to 50)</t>
    </r>
  </si>
  <si>
    <t>2 Exchange rate differences from translation into the presentation currency</t>
  </si>
  <si>
    <t>3 Profit or loss arising from subsequent measurement of debt securities at fair value through other comprehensive income</t>
  </si>
  <si>
    <t>4 Profit or loss arising from effective cash flow hedging</t>
  </si>
  <si>
    <t>5 Profit or loss arising from effective hedge of a net investment in a foreign operation</t>
  </si>
  <si>
    <t>6 Share in other comprehensive income/loss of companies linked by virtue of participating interests</t>
  </si>
  <si>
    <t>7 Changes in fair value of the time value of an option</t>
  </si>
  <si>
    <t>8 Changes in fair value of the forward elements of forward contracts</t>
  </si>
  <si>
    <t>9 Other items that may be reclassified to profit or loss</t>
  </si>
  <si>
    <t>10 Income tax relating to items that may be reclassified to profit or loss</t>
  </si>
  <si>
    <t>IV Items that may be reclassified to profit or loss (ADP 088 to 096)</t>
  </si>
  <si>
    <r>
      <t xml:space="preserve">V NET OTHER COMPREHENSIVE INCOME OR LOSS </t>
    </r>
    <r>
      <rPr>
        <sz val="9"/>
        <color rgb="FF000000"/>
        <rFont val="Arial"/>
        <family val="2"/>
        <charset val="238"/>
      </rPr>
      <t>(ADP 080+087 - 086 - 097)</t>
    </r>
  </si>
  <si>
    <r>
      <t xml:space="preserve">VI COMPREHENSIVE INCOME OR LOSS FOR THE PERIOD </t>
    </r>
    <r>
      <rPr>
        <sz val="9"/>
        <color rgb="FF000000"/>
        <rFont val="Arial"/>
        <family val="2"/>
        <charset val="238"/>
      </rPr>
      <t>(ADP 078+099)</t>
    </r>
  </si>
  <si>
    <r>
      <t xml:space="preserve">VII COMPREHENSIVE INCOME OR LOSS FOR THE PERIOD </t>
    </r>
    <r>
      <rPr>
        <sz val="9"/>
        <color indexed="18"/>
        <rFont val="Arial"/>
        <family val="2"/>
        <charset val="238"/>
      </rPr>
      <t>(ADP 101+102)</t>
    </r>
  </si>
  <si>
    <t> 31.12.2025</t>
  </si>
  <si>
    <t>03454088</t>
  </si>
  <si>
    <t>HR</t>
  </si>
  <si>
    <t>010006549</t>
  </si>
  <si>
    <t>18928523252</t>
  </si>
  <si>
    <t>1627</t>
  </si>
  <si>
    <t>549300TMC6BYESPQ7W85</t>
  </si>
  <si>
    <t>PODRAVKA prehrambena industrija d.d., KOPRIVNICA</t>
  </si>
  <si>
    <t>KOPRIVNICA</t>
  </si>
  <si>
    <t>ANTE STARČEVIĆA 32</t>
  </si>
  <si>
    <t>ir@podravka.hr</t>
  </si>
  <si>
    <t>www.podravka.com</t>
  </si>
  <si>
    <t xml:space="preserve">BELUPO d.d.   </t>
  </si>
  <si>
    <t xml:space="preserve">ŽITO d.o.o. </t>
  </si>
  <si>
    <t xml:space="preserve">PODRAVKA AGRI d.o.o. </t>
  </si>
  <si>
    <t xml:space="preserve">PODRAVKA d.o.o. SARAJEVO  </t>
  </si>
  <si>
    <t xml:space="preserve">PODRAVKA POLSKA Sp. z.o.o.   </t>
  </si>
  <si>
    <t xml:space="preserve">PODRAVKA-LAGRIS a.s.   </t>
  </si>
  <si>
    <t>Koprivnica</t>
  </si>
  <si>
    <t>Ljubljana, Slovenija</t>
  </si>
  <si>
    <t>Osijek</t>
  </si>
  <si>
    <t>Sarajevo, BIH</t>
  </si>
  <si>
    <t>Warszawa, Poljska</t>
  </si>
  <si>
    <t>Dolni Lhota u Luhačovic, Češka</t>
  </si>
  <si>
    <t>Katarina Petković</t>
  </si>
  <si>
    <t>048 651 200</t>
  </si>
  <si>
    <t>Katarina.Petkovic@podravka.hr</t>
  </si>
  <si>
    <t>Ernst &amp; Young d.o.o.</t>
  </si>
  <si>
    <t>Berislav Horvat</t>
  </si>
  <si>
    <t xml:space="preserve">balance as at 31.12.2025 </t>
  </si>
  <si>
    <t>Submitter: PODRAVKA prehrambena industrija d.d., KOPRIVNICA</t>
  </si>
  <si>
    <t>for the period 01.01.2025 to 31.12.2025</t>
  </si>
  <si>
    <t>for the period 01.01.2025 . to 31.12.2025.</t>
  </si>
  <si>
    <t xml:space="preserve">                   NOTES TO FINANCIAL STATEMENTS – AFS
Name of the issuer:   _______________________________________________________
Personal identification number (OIB):   ________________________________________________________
Reporting period: _____________________________________________
Notes to the financial statements are to be drawn up in accordance with the International Financial Reporting Standards (hereinafter: IFRS) in such a way that they:
a) present information about the basis for the preparation of the financial statements and the specific accounting policies used in accordance with the International Accounting Standard 1 (IAS 1),
b) disclose any information required by IFRSs that is not presented elsewhere in the statement of financial position, statement of comprehensive income, statement of cash flows and statement of changes in equity,
c) provide additional information that is not presented elsewhere in the statement of financial position, statement of comprehensive income, statement of cash flows and statement of changes in equity, but is relevant for understanding any of them.
(d) in the notes to the financial statements, in addition to the information stated above, information in respect of the following matters shall be disclosed:
1. issuer’s name, registered office (address), legal form, country of establishment, entity’s registration number and, if applicable, the indication whether the issuer is undergoing liquidation, bankruptcy proceedings, shortened termination proceedings or extraordinary administration
2. adopted accounting policies
3. the total amount of any financial commitments, guarantees or contingencies that are not included in the balance sheet, and an indication of the nature and form of any valuable security which has been provided; any commitments concerning pensions of the issuer within the group or company linked by virtue of participating interest shall be disclosed separately
4. the amount of advances and credits granted to the members of the administrative, managerial and supervisory bodies, with indications of the interest rates, main conditions and any amounts repaid, written-off or revoked, as well as commitments entered into on their behalf by way of guarantees of any kind, with an indication of the total for each category
5. the amount and nature of individual items of income or expenditure which are of exceptional size or incidence
6. amounts owed by the issuer and falling due after more than five years, as well as the total debts of the issuer covered by valuable security furnished, with an indication of the nature and form of the security
7. average number of employees during the financial year
8. where, in accordance with the regulations, the issuer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9. the amount of the emoluments granted in respect of the financial year to the members of the administrative, managerial and supervisory bodies by reason of their responsibilities, and any commitments arising or entered into in respect of retirement pensions for former members of those bodies, with an indication of the total for each category
10. the average number of persons employed during the financial year, broken down by categories and, if they are not disclosed separately in the profit and loss account, the staff costs relating to the financial year, broken down between net salaries and wages, tax costs and contributions from salaries, contributions on salaries and other salary costs, excluding cost allowances
11. where a provision for deferred tax is recognised in the balance sheet, the deferred tax balances at the end of the financial year, and the movement in those balances during the financial year
12. the name and registered office of each of the companies in which the issuer, either itself or through a person acting in their own name but on the issuer's behalf, holds a participating interest, showing the proportion of the capital held, the amount of capital and reserves, and the profit or loss for the latest financial year of the company concerned for which financial statements have been adopted; the information concerning capital and reserves and the profit or loss may be omitted where the company concerned does not publish its balance sheet and is not controlled by another company
13. the number and the nominal value or, in the absence of a nominal value, the accounting par value of the shares subscribed during the financial year within the limits of the authorised capital
14. where there is more than one class of shares, the number and the nominal value or, in the absence of a nominal value, the accounting value for each class
15. the existence of any participation certificates, convertible debentures, warrants, options or similar securities or rights, with an indication of their number and the rights they confer
16. the name, registered office and legal form of each of the companies of which the issuer is a member having unlimited liability
17. the name and registered office of the company which draws up the consolidated financial statements of the largest group of companies of which the issuer forms part as a controlled group member
18. the name and registered office of the company which draws up the consolidated financial statements of the smallest group of companies of which the issuer forms part as a controlled group member and which is also included in the group of companies referred to in point 17
19. the place where copies of the consolidated financial statements referred to in points 17 and 18 may be obtained, provided that they are available
20. the proposed appropriation of profit or treatment of loss, or where applicable, the appropriation of the profit or treatment of the loss
21. the nature and business purpose of the issuer's arrangements that are not included in the balance sheet and the financial impact on the issuer of those arrangements, provided that the risks or benefits arising from such arrangements are material and in so far as the disclosure of such risks or benefits is necessary for the purposes of assessing the financial position of the issuer
22. the nature and the financial effect of material events arising after the balance sheet date which are not reflected in the profit and loss account or balance sheet
23. the net income broken down by categories of activity and into geographical markets, in so far as those categories and markets differ substantially from one another, taking account of the manner in which the sale of products and the provision of services are organised.
24  the total fees for the financial year charged by each statutory auditor or audit firm for the statutory audit of the annual financial statements, i.e. annual consolidated financial statements, the total fees charged for other assurance services, the total fees charged for tax advisory services and the total fees charged for other non-audit services, total research and development expenditure as the basis for granting state aid.Name of the Issuer:    
PODRAVKA prehrambena industrija d.d., Ante Starčevića 32,  KOPRIVNICA
Personal identification number (OIB):  18928523252
Reporting period: 1 January 2025 – 31 December 2025
a) The consolidated financial statements have been prepared in accordance with International Financial Reporting Standards as adopted by the European Union. The financial statements have been prepared on the historical cost basis, except where stated otherwise. The financial statements have been prepared on the going concern basis and require the use of estimates and judgments in applying accounting policies. The financial statements are prepared in consistence with comparative information.
All significant accounting policies applied in the preparation of the financial statements have been disclosed in the audited annual financial statements.
b) Information to be disclosed under IFRS that is not presented in the statement of financial position, statement of comprehensive income, statement of cash flows and statement of changes in equity is disclosed in the notes to the audited annual financial statements.
c) Additional information that is not presented in the statement of financial position, statement of comprehensive income, statement of cash flows and statement of changes in equity, but is important for understanding any of them is disclosed in the notes to the audited annual financial statements.
d) In addition to the above information, the following information is disclosed in the notes to the audited annual financial statements:
1.  Name of the Issuer:    PODRAVKA prehrambena industrija d.d., Ante Starčevića 32,  KOPRIVNICA
      Legal form: joint-stock company
      Country of registration: Republic of Croatia
      Entity’s registration number (MBS): 010006549
      Personal identification number (OIB): 18928523252
2. During 2025, the accounting policies were supplemented in the areas of biological assets, government grants, spare parts inventories, and financial liabilities due to the acquisition of agricultural companies into the Podravka Group.
3.  The Group has contingent liabilities under guarantees and warranties given not recognized in the consolidated statement of financial position. As at 31 December 2025, guarantees and warranties given amount to EUR 4,893 thousand (2024: EUR 4,916 thousand). According to the assessment of the Group’s Management Board as at 31 December 2025 there is no significant probability of the occurrence of these liabilities for the Group.
On 31 December 2025 off-balance sheet items amount to EUR 26,485 thousand (2024: EUR 24,428 thousand).
4. The Group has no approved advances and loans to members of the administrative, management and supervisory bodies and no liabilities agreed in their favour through guarantees.
5. During 2025, due to acquisition the Group generated positive impact from income from difference between the consideration paid and the net acquired fair value of assets in the amount of EUR 57,531 thousand (2024: EUR 0 thousand), income from agricultural subsidies in the amount of EUR 27,194 thousand (2024: EUR 0 thousand), gains from the reversal of impairment of pharmacy rights in the amount of EUR 1,724 thousand (2024: EUR 0 thousand), and gains from the disposal of a subsidiary in the amount of EUR 1,324 thousand (2024: EUR 0 thousand), presented under other operating income (outside the Group).
In 2025, the Group had a negative impact of movements in exchange rate differences on trade receivables and trade payables and interest on trade receivables in the amount of EUR 374 thousand (2024: negative impact of EUR 554 thousand) reported under the item other operating expenses (outside the group).
In 2025, the Group incurred impairment losses on intangible assets in the amount of EUR 548 thousand (2024: EUR 770 thousand), and impairment losses on property, plant and equipment in the amount of EUR 40 thousand (2024: EUR 271 thousand), presented under impairment of non‑financial non‑current assets.
6. The Group’s debt maturing after more than 5 years relates to lease liabilities in the amount of EUR 71,971 thousand (2024: EUR 3,800 thousand). The Group’s buildings, land and equipment with a net book value of EUR 1,386 thousand (2024: EUR 40,134 thousand) are pledged as collateral for the Group’s borrowings.
7. The average number of employees in the Group during 2025 was 8,198 employees (2024: 6,284 employees).
8. During 2025, from the total cost of salaries, the Group capitalized EUR 600 thousand of human labor costs for the purpose of its own development (2024: EUR 196 thousand), of which net salaries amount to EUR 383 thousand (2024: EUR 128 thousand), contributions from salaries amount to EUR 105 thousand (2024: EUR 34 thousand), contributions on salaries amount to EUR 74 thousand (2024: EUR 23 thousand), and taxes amount to EUR 38 thousand (2024: EUR 11 thousand).
9. Remuneration to members of the Supervisory Board and the Audit Committee of the Company and members of the Supervisory Boards of the three largest groups in 2025 amounted to EUR 570 thousand (2024: EUR 471 thousand to members of the Supervisory Board and the Audit Committee of the Company and members of the Supervisory Boards of the two largest groups).  Remuneration to members of the Management Board of the Company and members of the Management Boards of the three largest groups amounted to EUR 3,542 thousand (2024: EUR 2,525 thousand to members of the Managements Board of the Company and members of the Management Boards of the two largest groups). During 2025, exercised share-based payments by members of the Management Boards  amounted to EUR 5,048 thousand (2024: EUR 1,563 thousand). The Group has no liabilities for retirement benefits under IAS 19.
10. Staff costs in 2025 amount to EUR 238,208 thousand (2024: EUR 175,032 thousand), of which net salaries amount to EUR 126,192 thousand (2024: EUR 90,710 thousand), other staff costs (mostly related to non-taxable material receipts) amount to EUR 34,551 thousand (2024: EUR 29,889 thousand), taxes and contributions from salaries amount to EUR 50,753 thousand (2024: EUR 35,740 thousand), contributions on salaries amount to EUR 26,712 thousand (2024: EUR 18,693 thousand).
11. Balance of deferred tax assets as at 31 December 2025 amounts to EUR 28,563 thousand (2024: EUR 28,358 thousand). Deferred tax assets was increased by EUR 205 thousand during 2025 (during 2024: increased by EUR 2,973 thousand). The most significant effect on the net increase of deferred tax assets during 2025 results from recognizing the effects related to the acquisition of companies within the Agri Group and from utilizing the investment tax incentive.
Balance of deferred tax liability as at 31 December 2025 amounts to EUR 5,484 thousand (2024: EUR 4,142 thousand). 
For details see Note 15 to the audited financial statements.
12. The Group has no participating interests.										
13. The Group has a subscribed share capital consisting of 7,120,003 shares with a nominal value of EUR 30.00. During 2025, there was no change in the subscribed share capital.
14. All shares are of the same type.										
15. In prior years the Group granted options to purchase shares of Podravka d.d. to management. The exercise price of the approved option is equal to the weighted average price of Podravka d.d. share realized on the Zagreb Stock Exchange in the year in which the option was granted. As at 31 December 2025, the number of remaining options granted is 17,000 (2024: 60,300). At the Group level there are long-term plans to allocate shares to the Group`s key management for the period from 2025 to 2028. Accordingly in period Jan - Dec 2025 a total of 8,829 shares were exercised (2024: 2,217 shares).
16. The Group has no interests in unlimited liability companies.							
17. Podravka prehrambena industrija d.d., Ante Starčevića 32, Koprivnica prepares the annual consolidated financial statements of the largest Group.
18. The issuer is not a controlled member of any group.									
19. The annual consolidated financial statements are available on the Issuer’s website www.podravka.hr.
20. The audited consolidated financial statements will be reviewed and approved by the Management Board and sent to the Supervisory Board for consideration. At its meeting, the Supervisory Board will make a decision on giving consent to the Decision of the Management Board on the approval of financial statements.
21. The Group has no material arrangements with companies that are not included in the audited consolidated financial statements as at 31 December 2025.
22. The Supervisory Board of Podravka d.d. at its meeting held on 10 December 2025 approved the sale of the healthcare entity Deltis Pharm Pharmacies, which is 100% owned by Belupo d.d. within the Pharmaceuticals segment.
Following a tender and evaluation of binding offers, the offer from Farmacia Holding d.o.o. was assessed as the most favourable.
The total effect of the sale of the subsidiary impacted the financial statements for 2025, reflecting the adjustment of the value of the subsidiary to the purchase price, which represents its fair value. Accordingly, Belupo d.d. reversed part of the previously recognised impairment of pharmacy rights in the amount of EUR 1,724 thousand.
Belupo d.d. and Farmacia Holding d.o.o. completed the sale transaction of Deltis Pharm Pharmacies on 15 January 2026.
For details see Note 45 to the audited financial statements.
23. Sales revenues are broken down by categories and geographical areas in Note 8 to the audited consolidated financial statements which were published simultaneously with this document on the websites of the Zagreb Stock Exchange and the Issuer.
24. Fees of the Group's statutory auditors amounted to EUR 865 thousand for the audit of annual financial statements (2024: EUR 545 thousand). Related audit services and other permitted services provided by the statutory auditor Ernst &amp; Young d.o.o. amounted to EUR 171 thousand and relate to the audit conclusion on the Sustainability Report, Report on Remuneration of the Management Board and the Supervisory Board, Report on Related Party Transactions and Agreed‑upon procedures engagement (2024: EUR 164 thousand related to the audit conclusion on the Sustainability Report, Report on Remuneration of the Management Board and the Supervisory Board, Report on Related Party Transactions and Agreed‑upon procedures engagement, as well as the sustainability advisory services for prior periods. Other members of the Ernst &amp; Young network did not provide other permitted services in 2025 (2024: EUR 283 thousand for due diligence services).
25. Right of use assets are stated within non-current tangible assets by type of asset, while lease liabilities are stated within long-term and short-term liabilities.
26. The short-term portion of provisions is reported under the item deferred expenses and accrued income and as at 31 Dec 2025 it amounts to EUR 8,762 thousand (2024: EUR 9,126 thousand), while the interest payable on loans is reported under Other short-term liabilities and as at 31 Dec 2025 it amounts to EUR 1,874 thousand (2024: EUR 8 thousand).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</si>
</sst>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2" x14ac:knownFonts="1">
    <font>
      <sz val="10"/>
      <name val="Arial"/>
      <charset val="238"/>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Light"/>
      <family val="2"/>
      <charset val="238"/>
    </font>
    <font>
      <sz val="11"/>
      <name val="Calibri Light"/>
      <family val="2"/>
      <charset val="238"/>
    </font>
    <font>
      <sz val="10"/>
      <name val="Calibri Light"/>
      <family val="2"/>
      <charset val="238"/>
    </font>
    <font>
      <sz val="10"/>
      <color theme="0"/>
      <name val="Times New Roman"/>
      <family val="1"/>
      <charset val="238"/>
    </font>
    <font>
      <sz val="10"/>
      <color theme="0"/>
      <name val="Calibri Light"/>
      <family val="2"/>
      <charset val="238"/>
    </font>
    <font>
      <sz val="9"/>
      <color theme="3" tint="-0.249977111117893"/>
      <name val="Arial"/>
      <family val="2"/>
      <charset val="238"/>
    </font>
    <font>
      <b/>
      <sz val="8"/>
      <color theme="0"/>
      <name val="Arial"/>
      <family val="2"/>
      <charset val="238"/>
    </font>
    <font>
      <b/>
      <sz val="7"/>
      <color rgb="FF000000"/>
      <name val="Arial"/>
      <family val="2"/>
      <charset val="238"/>
    </font>
    <font>
      <b/>
      <sz val="8"/>
      <color rgb="FF000000"/>
      <name val="Arial"/>
      <family val="2"/>
      <charset val="238"/>
    </font>
    <font>
      <sz val="9"/>
      <color rgb="FF000000"/>
      <name val="Arial"/>
      <family val="2"/>
      <charset val="238"/>
    </font>
    <font>
      <sz val="8"/>
      <color rgb="FF000000"/>
      <name val="Arial"/>
      <family val="2"/>
      <charset val="238"/>
    </font>
    <font>
      <u/>
      <sz val="10"/>
      <color theme="10"/>
      <name val="Arial"/>
      <family val="2"/>
      <charset val="238"/>
    </font>
  </fonts>
  <fills count="15">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5">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6" fillId="0" borderId="0">
      <alignment vertical="top"/>
    </xf>
    <xf numFmtId="0" fontId="9" fillId="0" borderId="0" applyNumberFormat="0" applyFill="0" applyBorder="0" applyAlignment="0" applyProtection="0">
      <alignment vertical="top"/>
      <protection locked="0"/>
    </xf>
    <xf numFmtId="0" fontId="10" fillId="0" borderId="0"/>
    <xf numFmtId="0" fontId="41" fillId="0" borderId="0" applyNumberFormat="0" applyFill="0" applyBorder="0" applyAlignment="0" applyProtection="0"/>
  </cellStyleXfs>
  <cellXfs count="238">
    <xf numFmtId="0" fontId="0" fillId="0" borderId="0" xfId="0"/>
    <xf numFmtId="4" fontId="10" fillId="0" borderId="0" xfId="3" applyNumberFormat="1" applyFont="1" applyProtection="1"/>
    <xf numFmtId="0" fontId="10" fillId="0" borderId="0" xfId="3" applyFont="1" applyProtection="1"/>
    <xf numFmtId="0" fontId="7" fillId="0" borderId="0" xfId="1" applyFont="1" applyFill="1" applyBorder="1" applyAlignment="1" applyProtection="1">
      <alignment horizontal="center" vertical="center" wrapText="1"/>
    </xf>
    <xf numFmtId="0" fontId="10" fillId="0" borderId="0" xfId="3" applyFont="1" applyBorder="1" applyAlignment="1" applyProtection="1">
      <alignment horizontal="center" vertical="center" wrapText="1"/>
    </xf>
    <xf numFmtId="14" fontId="5" fillId="2" borderId="0" xfId="1" applyNumberFormat="1" applyFont="1" applyFill="1" applyBorder="1" applyAlignment="1" applyProtection="1">
      <alignment horizontal="center" vertical="center"/>
    </xf>
    <xf numFmtId="0" fontId="5" fillId="0" borderId="0" xfId="1" applyFont="1" applyFill="1" applyBorder="1" applyAlignment="1" applyProtection="1">
      <alignment horizontal="center" vertical="center"/>
    </xf>
    <xf numFmtId="0" fontId="10" fillId="0" borderId="0" xfId="3" applyProtection="1"/>
    <xf numFmtId="0" fontId="10" fillId="10" borderId="0" xfId="3" applyFill="1" applyProtection="1"/>
    <xf numFmtId="0" fontId="0" fillId="0" borderId="0" xfId="0" applyProtection="1"/>
    <xf numFmtId="0" fontId="23" fillId="10" borderId="1" xfId="0" applyFont="1" applyFill="1" applyBorder="1"/>
    <xf numFmtId="0" fontId="0" fillId="10" borderId="9" xfId="0" applyFill="1" applyBorder="1"/>
    <xf numFmtId="0" fontId="4" fillId="10" borderId="12" xfId="0" applyFont="1" applyFill="1" applyBorder="1" applyAlignment="1">
      <alignment vertical="center"/>
    </xf>
    <xf numFmtId="0" fontId="0" fillId="10" borderId="11" xfId="0" applyFill="1" applyBorder="1"/>
    <xf numFmtId="0" fontId="26" fillId="10" borderId="10" xfId="0" applyFont="1" applyFill="1" applyBorder="1"/>
    <xf numFmtId="0" fontId="26" fillId="10" borderId="11" xfId="0" applyFont="1" applyFill="1" applyBorder="1" applyAlignment="1">
      <alignment wrapText="1"/>
    </xf>
    <xf numFmtId="0" fontId="26" fillId="10" borderId="11" xfId="0" applyFont="1" applyFill="1" applyBorder="1"/>
    <xf numFmtId="0" fontId="3" fillId="10" borderId="0" xfId="0" applyFont="1" applyFill="1" applyBorder="1" applyAlignment="1">
      <alignment vertical="center"/>
    </xf>
    <xf numFmtId="0" fontId="3" fillId="10" borderId="0" xfId="0" applyFont="1" applyFill="1" applyBorder="1" applyAlignment="1">
      <alignment horizontal="center" vertical="center"/>
    </xf>
    <xf numFmtId="0" fontId="4" fillId="10" borderId="11" xfId="0" applyFont="1" applyFill="1" applyBorder="1" applyAlignment="1">
      <alignment horizontal="center" vertical="center"/>
    </xf>
    <xf numFmtId="0" fontId="26" fillId="10" borderId="10" xfId="0" applyFont="1" applyFill="1" applyBorder="1" applyAlignment="1">
      <alignment vertical="top"/>
    </xf>
    <xf numFmtId="0" fontId="4" fillId="10" borderId="11" xfId="0" applyFont="1" applyFill="1" applyBorder="1" applyAlignment="1">
      <alignment vertical="center"/>
    </xf>
    <xf numFmtId="0" fontId="0" fillId="10" borderId="3" xfId="0" applyFill="1" applyBorder="1"/>
    <xf numFmtId="0" fontId="0" fillId="10" borderId="2" xfId="0" applyFill="1" applyBorder="1"/>
    <xf numFmtId="0" fontId="0" fillId="10" borderId="4" xfId="0" applyFill="1" applyBorder="1"/>
    <xf numFmtId="3" fontId="10" fillId="0" borderId="0" xfId="3" applyNumberFormat="1" applyProtection="1"/>
    <xf numFmtId="3" fontId="0" fillId="0" borderId="0" xfId="0" applyNumberFormat="1" applyProtection="1"/>
    <xf numFmtId="0" fontId="3" fillId="11" borderId="13" xfId="0" applyFont="1" applyFill="1" applyBorder="1" applyAlignment="1" applyProtection="1">
      <alignment horizontal="center" vertical="center"/>
      <protection locked="0"/>
    </xf>
    <xf numFmtId="3" fontId="10" fillId="0" borderId="0" xfId="1" applyNumberFormat="1" applyFont="1" applyAlignment="1" applyProtection="1">
      <alignment wrapText="1"/>
    </xf>
    <xf numFmtId="3" fontId="10" fillId="0" borderId="0" xfId="3" applyNumberFormat="1" applyFont="1" applyProtection="1"/>
    <xf numFmtId="3" fontId="10" fillId="0" borderId="0" xfId="3" applyNumberFormat="1" applyFont="1" applyBorder="1" applyAlignment="1" applyProtection="1">
      <alignment horizontal="center" vertical="center" wrapText="1"/>
    </xf>
    <xf numFmtId="3" fontId="10" fillId="0" borderId="0" xfId="1" applyNumberFormat="1" applyFont="1" applyBorder="1" applyAlignment="1" applyProtection="1">
      <alignment wrapText="1"/>
    </xf>
    <xf numFmtId="3" fontId="1" fillId="0" borderId="0" xfId="3" applyNumberFormat="1" applyFont="1" applyProtection="1"/>
    <xf numFmtId="0" fontId="26" fillId="10" borderId="0" xfId="0" applyFont="1" applyFill="1" applyBorder="1"/>
    <xf numFmtId="0" fontId="3" fillId="11" borderId="4" xfId="0" applyFont="1" applyFill="1" applyBorder="1" applyAlignment="1" applyProtection="1">
      <alignment horizontal="center" vertical="center"/>
      <protection locked="0"/>
    </xf>
    <xf numFmtId="0" fontId="26" fillId="10" borderId="10" xfId="0" applyFont="1" applyFill="1" applyBorder="1" applyAlignment="1">
      <alignment wrapText="1"/>
    </xf>
    <xf numFmtId="0" fontId="26" fillId="10" borderId="0" xfId="0" applyFont="1" applyFill="1" applyBorder="1" applyAlignment="1">
      <alignment wrapText="1"/>
    </xf>
    <xf numFmtId="0" fontId="25" fillId="10" borderId="10" xfId="0" applyFont="1" applyFill="1" applyBorder="1" applyAlignment="1">
      <alignment horizontal="center" vertical="center"/>
    </xf>
    <xf numFmtId="0" fontId="25" fillId="10" borderId="0" xfId="0" applyFont="1" applyFill="1" applyBorder="1" applyAlignment="1">
      <alignment horizontal="center" vertical="center"/>
    </xf>
    <xf numFmtId="0" fontId="25" fillId="10" borderId="11" xfId="0" applyFont="1" applyFill="1" applyBorder="1" applyAlignment="1">
      <alignment horizontal="center" vertical="center"/>
    </xf>
    <xf numFmtId="0" fontId="3" fillId="10" borderId="10" xfId="0" applyFont="1" applyFill="1" applyBorder="1" applyAlignment="1">
      <alignment vertical="center" wrapText="1"/>
    </xf>
    <xf numFmtId="0" fontId="3" fillId="10" borderId="0" xfId="0" applyFont="1" applyFill="1" applyBorder="1" applyAlignment="1">
      <alignment vertical="center" wrapText="1"/>
    </xf>
    <xf numFmtId="0" fontId="27" fillId="10" borderId="0" xfId="0" applyFont="1" applyFill="1" applyBorder="1" applyAlignment="1">
      <alignment vertical="center"/>
    </xf>
    <xf numFmtId="0" fontId="26" fillId="10" borderId="0" xfId="0" applyFont="1" applyFill="1" applyBorder="1" applyAlignment="1">
      <alignment vertical="center"/>
    </xf>
    <xf numFmtId="0" fontId="26" fillId="10" borderId="11" xfId="0" applyFont="1" applyFill="1" applyBorder="1" applyAlignment="1">
      <alignment vertical="center"/>
    </xf>
    <xf numFmtId="0" fontId="4" fillId="10" borderId="0" xfId="0" applyFont="1" applyFill="1" applyBorder="1" applyAlignment="1">
      <alignment horizontal="center" vertical="center"/>
    </xf>
    <xf numFmtId="0" fontId="27" fillId="10" borderId="11" xfId="0" applyFont="1" applyFill="1" applyBorder="1" applyAlignment="1">
      <alignment vertical="center"/>
    </xf>
    <xf numFmtId="0" fontId="26" fillId="10" borderId="0" xfId="0" applyFont="1" applyFill="1" applyBorder="1" applyAlignment="1">
      <alignment vertical="top" wrapText="1"/>
    </xf>
    <xf numFmtId="0" fontId="26" fillId="10" borderId="0" xfId="0" applyFont="1" applyFill="1" applyBorder="1" applyAlignment="1">
      <alignment vertical="top"/>
    </xf>
    <xf numFmtId="0" fontId="4" fillId="10" borderId="0" xfId="0" applyFont="1" applyFill="1" applyBorder="1" applyAlignment="1">
      <alignment horizontal="right" vertical="center" wrapText="1"/>
    </xf>
    <xf numFmtId="0" fontId="28" fillId="0" borderId="0" xfId="0" applyFont="1" applyFill="1"/>
    <xf numFmtId="0" fontId="3" fillId="10" borderId="0" xfId="0" applyFont="1" applyFill="1" applyBorder="1" applyAlignment="1">
      <alignment horizontal="right" vertical="center" wrapText="1"/>
    </xf>
    <xf numFmtId="14" fontId="3" fillId="12" borderId="0" xfId="0" applyNumberFormat="1" applyFont="1" applyFill="1" applyBorder="1" applyAlignment="1" applyProtection="1">
      <alignment horizontal="center" vertical="center"/>
      <protection locked="0"/>
    </xf>
    <xf numFmtId="14" fontId="3" fillId="13" borderId="0" xfId="0" applyNumberFormat="1" applyFont="1" applyFill="1" applyBorder="1" applyAlignment="1" applyProtection="1">
      <alignment horizontal="center" vertical="center"/>
      <protection locked="0"/>
    </xf>
    <xf numFmtId="0" fontId="0" fillId="14" borderId="0" xfId="0" applyFill="1"/>
    <xf numFmtId="0" fontId="29" fillId="10" borderId="0" xfId="0" applyFont="1" applyFill="1" applyBorder="1" applyAlignment="1"/>
    <xf numFmtId="0" fontId="30" fillId="10" borderId="0" xfId="0" applyFont="1" applyFill="1" applyBorder="1" applyAlignment="1">
      <alignment vertical="center"/>
    </xf>
    <xf numFmtId="0" fontId="31" fillId="10" borderId="11" xfId="0" applyFont="1" applyFill="1" applyBorder="1" applyAlignment="1">
      <alignment vertical="center"/>
    </xf>
    <xf numFmtId="0" fontId="33" fillId="10" borderId="0" xfId="0" applyFont="1" applyFill="1" applyBorder="1" applyAlignment="1">
      <alignment vertical="center"/>
    </xf>
    <xf numFmtId="0" fontId="34" fillId="10" borderId="0" xfId="0" applyFont="1" applyFill="1" applyBorder="1" applyAlignment="1">
      <alignment vertical="center"/>
    </xf>
    <xf numFmtId="0" fontId="32" fillId="10" borderId="11" xfId="0" applyFont="1" applyFill="1" applyBorder="1" applyAlignment="1">
      <alignment vertical="center"/>
    </xf>
    <xf numFmtId="0" fontId="29" fillId="10" borderId="11" xfId="0" applyFont="1" applyFill="1" applyBorder="1"/>
    <xf numFmtId="49" fontId="3" fillId="11" borderId="13" xfId="0" applyNumberFormat="1" applyFont="1" applyFill="1" applyBorder="1" applyAlignment="1" applyProtection="1">
      <alignment horizontal="center" vertical="center"/>
      <protection locked="0"/>
    </xf>
    <xf numFmtId="1" fontId="3" fillId="11" borderId="13" xfId="0" applyNumberFormat="1" applyFont="1" applyFill="1" applyBorder="1" applyAlignment="1" applyProtection="1">
      <alignment horizontal="center" vertical="center"/>
      <protection locked="0"/>
    </xf>
    <xf numFmtId="0" fontId="26" fillId="10" borderId="0" xfId="0" applyFont="1" applyFill="1" applyBorder="1" applyAlignment="1">
      <alignment vertical="top"/>
    </xf>
    <xf numFmtId="0" fontId="26" fillId="10" borderId="0" xfId="0" applyFont="1" applyFill="1" applyBorder="1"/>
    <xf numFmtId="0" fontId="26" fillId="10" borderId="0" xfId="0" applyFont="1" applyFill="1" applyBorder="1" applyAlignment="1">
      <alignment vertical="top" wrapText="1"/>
    </xf>
    <xf numFmtId="0" fontId="26" fillId="10" borderId="0" xfId="0" applyFont="1" applyFill="1" applyBorder="1" applyAlignment="1">
      <alignment wrapText="1"/>
    </xf>
    <xf numFmtId="164" fontId="3" fillId="0" borderId="14" xfId="0" applyNumberFormat="1" applyFont="1" applyFill="1" applyBorder="1" applyAlignment="1" applyProtection="1">
      <alignment horizontal="center" vertical="center"/>
    </xf>
    <xf numFmtId="164" fontId="3" fillId="9" borderId="14" xfId="0" applyNumberFormat="1" applyFont="1" applyFill="1" applyBorder="1" applyAlignment="1" applyProtection="1">
      <alignment horizontal="center" vertical="center"/>
    </xf>
    <xf numFmtId="0" fontId="3" fillId="3" borderId="14" xfId="3" applyFont="1" applyFill="1" applyBorder="1" applyAlignment="1" applyProtection="1">
      <alignment horizontal="center" vertical="center" wrapText="1"/>
    </xf>
    <xf numFmtId="3" fontId="17" fillId="3" borderId="14" xfId="3" applyNumberFormat="1" applyFont="1" applyFill="1" applyBorder="1" applyAlignment="1" applyProtection="1">
      <alignment horizontal="center" vertical="center" wrapText="1"/>
    </xf>
    <xf numFmtId="0" fontId="17" fillId="3" borderId="14" xfId="3" applyFont="1" applyFill="1" applyBorder="1" applyAlignment="1" applyProtection="1">
      <alignment horizontal="center" vertical="center"/>
    </xf>
    <xf numFmtId="164" fontId="3" fillId="10" borderId="14" xfId="0" applyNumberFormat="1" applyFont="1" applyFill="1" applyBorder="1" applyAlignment="1" applyProtection="1">
      <alignment horizontal="center" vertical="center"/>
    </xf>
    <xf numFmtId="4" fontId="17" fillId="3" borderId="14" xfId="3" applyNumberFormat="1" applyFont="1" applyFill="1" applyBorder="1" applyAlignment="1" applyProtection="1">
      <alignment horizontal="center" vertical="center" wrapText="1"/>
    </xf>
    <xf numFmtId="0" fontId="3" fillId="3" borderId="14" xfId="0" applyFont="1" applyFill="1" applyBorder="1" applyAlignment="1" applyProtection="1">
      <alignment horizontal="center" vertical="center" wrapText="1"/>
    </xf>
    <xf numFmtId="3" fontId="17" fillId="3" borderId="14" xfId="0" applyNumberFormat="1" applyFont="1" applyFill="1" applyBorder="1" applyAlignment="1" applyProtection="1">
      <alignment horizontal="center" vertical="center" wrapText="1"/>
    </xf>
    <xf numFmtId="0" fontId="17" fillId="3" borderId="14" xfId="0" applyFont="1" applyFill="1" applyBorder="1" applyAlignment="1" applyProtection="1">
      <alignment horizontal="center" vertical="center"/>
    </xf>
    <xf numFmtId="4" fontId="4" fillId="0" borderId="14" xfId="0" applyNumberFormat="1" applyFont="1" applyFill="1" applyBorder="1" applyAlignment="1" applyProtection="1">
      <alignment horizontal="right" vertical="center" shrinkToFit="1"/>
      <protection locked="0"/>
    </xf>
    <xf numFmtId="4" fontId="16" fillId="9" borderId="14" xfId="0" applyNumberFormat="1" applyFont="1" applyFill="1" applyBorder="1" applyAlignment="1" applyProtection="1">
      <alignment horizontal="right" vertical="center" shrinkToFit="1"/>
    </xf>
    <xf numFmtId="4" fontId="2" fillId="0" borderId="14" xfId="0" applyNumberFormat="1" applyFont="1" applyFill="1" applyBorder="1" applyAlignment="1" applyProtection="1">
      <alignment vertical="center"/>
      <protection locked="0"/>
    </xf>
    <xf numFmtId="4" fontId="2" fillId="0" borderId="14" xfId="0" applyNumberFormat="1" applyFont="1" applyFill="1" applyBorder="1" applyAlignment="1" applyProtection="1">
      <alignment vertical="center"/>
      <protection locked="0" hidden="1"/>
    </xf>
    <xf numFmtId="4" fontId="16" fillId="9" borderId="14" xfId="0" applyNumberFormat="1" applyFont="1" applyFill="1" applyBorder="1" applyAlignment="1" applyProtection="1">
      <alignment horizontal="right" vertical="center" shrinkToFit="1"/>
      <protection locked="0"/>
    </xf>
    <xf numFmtId="4" fontId="16" fillId="10" borderId="14" xfId="0" applyNumberFormat="1" applyFont="1" applyFill="1" applyBorder="1" applyAlignment="1" applyProtection="1">
      <alignment horizontal="right" vertical="center" shrinkToFit="1"/>
      <protection locked="0"/>
    </xf>
    <xf numFmtId="4" fontId="16" fillId="9" borderId="14" xfId="0" applyNumberFormat="1" applyFont="1" applyFill="1" applyBorder="1" applyAlignment="1" applyProtection="1">
      <alignment vertical="center"/>
    </xf>
    <xf numFmtId="4" fontId="4" fillId="0" borderId="14" xfId="0" applyNumberFormat="1" applyFont="1" applyFill="1" applyBorder="1" applyAlignment="1" applyProtection="1">
      <alignment vertical="center"/>
      <protection locked="0"/>
    </xf>
    <xf numFmtId="4" fontId="4" fillId="0" borderId="14" xfId="0" applyNumberFormat="1" applyFont="1" applyFill="1" applyBorder="1" applyAlignment="1" applyProtection="1">
      <alignment horizontal="right" vertical="center"/>
      <protection locked="0"/>
    </xf>
    <xf numFmtId="4" fontId="16" fillId="9" borderId="14" xfId="0" applyNumberFormat="1" applyFont="1" applyFill="1" applyBorder="1" applyAlignment="1" applyProtection="1">
      <alignment horizontal="right" vertical="center"/>
    </xf>
    <xf numFmtId="4" fontId="4" fillId="9" borderId="14" xfId="0" applyNumberFormat="1" applyFont="1" applyFill="1" applyBorder="1" applyAlignment="1" applyProtection="1">
      <alignment vertical="center"/>
      <protection locked="0"/>
    </xf>
    <xf numFmtId="4" fontId="16" fillId="0" borderId="14" xfId="0" applyNumberFormat="1" applyFont="1" applyFill="1" applyBorder="1" applyAlignment="1" applyProtection="1">
      <alignment vertical="center"/>
    </xf>
    <xf numFmtId="3" fontId="8" fillId="3" borderId="14" xfId="0" applyNumberFormat="1" applyFont="1" applyFill="1" applyBorder="1" applyAlignment="1" applyProtection="1">
      <alignment horizontal="center" vertical="center" wrapText="1"/>
    </xf>
    <xf numFmtId="3" fontId="36" fillId="3" borderId="14" xfId="0" applyNumberFormat="1" applyFont="1" applyFill="1" applyBorder="1" applyAlignment="1" applyProtection="1">
      <alignment horizontal="center" vertical="center" wrapText="1"/>
    </xf>
    <xf numFmtId="49" fontId="8" fillId="3" borderId="14" xfId="0" applyNumberFormat="1" applyFont="1" applyFill="1" applyBorder="1" applyAlignment="1" applyProtection="1">
      <alignment horizontal="center" vertical="center"/>
    </xf>
    <xf numFmtId="3" fontId="8" fillId="3" borderId="14" xfId="0" applyNumberFormat="1" applyFont="1" applyFill="1" applyBorder="1" applyAlignment="1" applyProtection="1">
      <alignment horizontal="center" vertical="center"/>
    </xf>
    <xf numFmtId="165" fontId="17" fillId="0" borderId="14" xfId="0" applyNumberFormat="1" applyFont="1" applyFill="1" applyBorder="1" applyAlignment="1" applyProtection="1">
      <alignment horizontal="center" vertical="center"/>
    </xf>
    <xf numFmtId="165" fontId="17" fillId="9" borderId="14" xfId="0" applyNumberFormat="1" applyFont="1" applyFill="1" applyBorder="1" applyAlignment="1" applyProtection="1">
      <alignment horizontal="center" vertical="center"/>
    </xf>
    <xf numFmtId="4" fontId="2" fillId="8" borderId="14" xfId="0" applyNumberFormat="1" applyFont="1" applyFill="1" applyBorder="1" applyAlignment="1">
      <alignment vertical="center" shrinkToFit="1"/>
    </xf>
    <xf numFmtId="4" fontId="2" fillId="0" borderId="14" xfId="0" applyNumberFormat="1" applyFont="1" applyBorder="1" applyAlignment="1" applyProtection="1">
      <alignment vertical="center" shrinkToFit="1"/>
      <protection locked="0"/>
    </xf>
    <xf numFmtId="4" fontId="2" fillId="0" borderId="14" xfId="0" applyNumberFormat="1" applyFont="1" applyFill="1" applyBorder="1" applyAlignment="1" applyProtection="1">
      <alignment vertical="center" shrinkToFit="1"/>
      <protection locked="0"/>
    </xf>
    <xf numFmtId="4" fontId="21" fillId="0" borderId="14" xfId="0" applyNumberFormat="1" applyFont="1" applyFill="1" applyBorder="1" applyAlignment="1" applyProtection="1">
      <alignment vertical="center" shrinkToFit="1"/>
    </xf>
    <xf numFmtId="4" fontId="21" fillId="9" borderId="14" xfId="0" applyNumberFormat="1" applyFont="1" applyFill="1" applyBorder="1" applyAlignment="1" applyProtection="1">
      <alignment vertical="center" shrinkToFit="1"/>
    </xf>
    <xf numFmtId="0" fontId="26" fillId="10" borderId="0" xfId="0" applyFont="1" applyFill="1" applyBorder="1"/>
    <xf numFmtId="0" fontId="4" fillId="10" borderId="10" xfId="0" applyFont="1" applyFill="1" applyBorder="1" applyAlignment="1">
      <alignment horizontal="right" vertical="center" wrapText="1"/>
    </xf>
    <xf numFmtId="0" fontId="4" fillId="10" borderId="0" xfId="0" applyFont="1" applyFill="1" applyBorder="1" applyAlignment="1">
      <alignment horizontal="right" vertical="center" wrapText="1"/>
    </xf>
    <xf numFmtId="0" fontId="26" fillId="11" borderId="3" xfId="0" applyFont="1" applyFill="1" applyBorder="1" applyAlignment="1" applyProtection="1">
      <alignment vertical="center"/>
      <protection locked="0"/>
    </xf>
    <xf numFmtId="0" fontId="26" fillId="11" borderId="2" xfId="0" applyFont="1" applyFill="1" applyBorder="1" applyAlignment="1" applyProtection="1">
      <alignment vertical="center"/>
      <protection locked="0"/>
    </xf>
    <xf numFmtId="0" fontId="26" fillId="11" borderId="4" xfId="0" applyFont="1" applyFill="1" applyBorder="1" applyAlignment="1" applyProtection="1">
      <alignment vertical="center"/>
      <protection locked="0"/>
    </xf>
    <xf numFmtId="0" fontId="4" fillId="10" borderId="1" xfId="0" applyFont="1" applyFill="1" applyBorder="1" applyAlignment="1">
      <alignment horizontal="left" vertical="center" wrapText="1"/>
    </xf>
    <xf numFmtId="0" fontId="4" fillId="10" borderId="6" xfId="0" applyFont="1" applyFill="1" applyBorder="1" applyAlignment="1">
      <alignment horizontal="left" vertical="center" wrapText="1"/>
    </xf>
    <xf numFmtId="0" fontId="4" fillId="10" borderId="0" xfId="0" applyFont="1" applyFill="1" applyBorder="1" applyAlignment="1">
      <alignment vertical="center"/>
    </xf>
    <xf numFmtId="49" fontId="3" fillId="11" borderId="3" xfId="0" applyNumberFormat="1" applyFont="1" applyFill="1" applyBorder="1" applyAlignment="1" applyProtection="1">
      <alignment vertical="center"/>
      <protection locked="0"/>
    </xf>
    <xf numFmtId="49" fontId="3" fillId="11" borderId="2" xfId="0" applyNumberFormat="1" applyFont="1" applyFill="1" applyBorder="1" applyAlignment="1" applyProtection="1">
      <alignment vertical="center"/>
      <protection locked="0"/>
    </xf>
    <xf numFmtId="49" fontId="3" fillId="11" borderId="4" xfId="0" applyNumberFormat="1" applyFont="1" applyFill="1" applyBorder="1" applyAlignment="1" applyProtection="1">
      <alignment vertical="center"/>
      <protection locked="0"/>
    </xf>
    <xf numFmtId="0" fontId="4" fillId="10" borderId="0" xfId="0" applyFont="1" applyFill="1" applyBorder="1" applyAlignment="1">
      <alignment horizontal="center" vertical="center"/>
    </xf>
    <xf numFmtId="0" fontId="4" fillId="10" borderId="11" xfId="0" applyFont="1" applyFill="1" applyBorder="1" applyAlignment="1">
      <alignment horizontal="center" vertical="center"/>
    </xf>
    <xf numFmtId="0" fontId="41" fillId="11" borderId="3" xfId="4" applyFill="1" applyBorder="1" applyAlignment="1" applyProtection="1">
      <alignment vertical="center"/>
      <protection locked="0"/>
    </xf>
    <xf numFmtId="0" fontId="22" fillId="10" borderId="8" xfId="0" applyFont="1" applyFill="1" applyBorder="1" applyAlignment="1">
      <alignment vertical="center"/>
    </xf>
    <xf numFmtId="0" fontId="22" fillId="10" borderId="1" xfId="0" applyFont="1" applyFill="1" applyBorder="1" applyAlignment="1">
      <alignment vertical="center"/>
    </xf>
    <xf numFmtId="0" fontId="25" fillId="10" borderId="10" xfId="0" applyFont="1" applyFill="1" applyBorder="1" applyAlignment="1">
      <alignment horizontal="center" vertical="center"/>
    </xf>
    <xf numFmtId="0" fontId="25" fillId="10" borderId="0" xfId="0" applyFont="1" applyFill="1" applyBorder="1" applyAlignment="1">
      <alignment horizontal="center" vertical="center"/>
    </xf>
    <xf numFmtId="0" fontId="25" fillId="10" borderId="11" xfId="0" applyFont="1" applyFill="1" applyBorder="1" applyAlignment="1">
      <alignment horizontal="center" vertical="center"/>
    </xf>
    <xf numFmtId="0" fontId="3" fillId="10" borderId="10" xfId="0" applyFont="1" applyFill="1" applyBorder="1" applyAlignment="1">
      <alignment vertical="center" wrapText="1"/>
    </xf>
    <xf numFmtId="0" fontId="3" fillId="10" borderId="0" xfId="0" applyFont="1" applyFill="1" applyBorder="1" applyAlignment="1">
      <alignment vertical="center" wrapText="1"/>
    </xf>
    <xf numFmtId="14" fontId="3" fillId="11" borderId="3" xfId="0" applyNumberFormat="1" applyFont="1" applyFill="1" applyBorder="1" applyAlignment="1" applyProtection="1">
      <alignment horizontal="center" vertical="center"/>
      <protection locked="0"/>
    </xf>
    <xf numFmtId="14" fontId="3" fillId="11" borderId="4" xfId="0" applyNumberFormat="1" applyFont="1" applyFill="1" applyBorder="1" applyAlignment="1" applyProtection="1">
      <alignment horizontal="center" vertical="center"/>
      <protection locked="0"/>
    </xf>
    <xf numFmtId="0" fontId="3" fillId="0" borderId="1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26" fillId="10" borderId="0" xfId="0" applyFont="1" applyFill="1" applyBorder="1" applyAlignment="1">
      <alignment wrapText="1"/>
    </xf>
    <xf numFmtId="0" fontId="26" fillId="10" borderId="0" xfId="0" applyFont="1" applyFill="1" applyBorder="1" applyAlignment="1">
      <alignment vertical="center" wrapText="1"/>
    </xf>
    <xf numFmtId="0" fontId="24" fillId="10" borderId="10" xfId="0" applyFont="1" applyFill="1" applyBorder="1" applyAlignment="1">
      <alignment horizontal="center" vertical="center" wrapText="1"/>
    </xf>
    <xf numFmtId="0" fontId="24" fillId="10" borderId="0" xfId="0" applyFont="1" applyFill="1" applyBorder="1" applyAlignment="1">
      <alignment horizontal="center" vertical="center" wrapText="1"/>
    </xf>
    <xf numFmtId="0" fontId="4" fillId="10" borderId="10" xfId="0" applyFont="1" applyFill="1" applyBorder="1" applyAlignment="1">
      <alignment horizontal="right" vertical="center"/>
    </xf>
    <xf numFmtId="0" fontId="4" fillId="10" borderId="0" xfId="0" applyFont="1" applyFill="1" applyBorder="1" applyAlignment="1">
      <alignment horizontal="right" vertical="center"/>
    </xf>
    <xf numFmtId="49" fontId="3" fillId="11" borderId="3" xfId="0" applyNumberFormat="1" applyFont="1" applyFill="1" applyBorder="1" applyAlignment="1" applyProtection="1">
      <alignment horizontal="center" vertical="center"/>
      <protection locked="0"/>
    </xf>
    <xf numFmtId="49" fontId="3" fillId="11" borderId="4" xfId="0" applyNumberFormat="1" applyFont="1" applyFill="1" applyBorder="1" applyAlignment="1" applyProtection="1">
      <alignment horizontal="center" vertical="center"/>
      <protection locked="0"/>
    </xf>
    <xf numFmtId="0" fontId="2" fillId="10" borderId="0" xfId="0" applyFont="1" applyFill="1" applyBorder="1" applyAlignment="1">
      <alignment horizontal="right" vertical="center" wrapText="1"/>
    </xf>
    <xf numFmtId="0" fontId="2" fillId="10" borderId="11" xfId="0" applyFont="1" applyFill="1" applyBorder="1" applyAlignment="1">
      <alignment horizontal="right" vertical="center" wrapText="1"/>
    </xf>
    <xf numFmtId="0" fontId="3" fillId="11" borderId="3" xfId="0" applyFont="1" applyFill="1" applyBorder="1" applyAlignment="1" applyProtection="1">
      <alignment horizontal="center" vertical="center"/>
      <protection locked="0"/>
    </xf>
    <xf numFmtId="0" fontId="3" fillId="11" borderId="4" xfId="0" applyFont="1" applyFill="1" applyBorder="1" applyAlignment="1" applyProtection="1">
      <alignment horizontal="center" vertical="center"/>
      <protection locked="0"/>
    </xf>
    <xf numFmtId="0" fontId="27" fillId="10" borderId="10" xfId="0" applyFont="1" applyFill="1" applyBorder="1" applyAlignment="1">
      <alignment vertical="center"/>
    </xf>
    <xf numFmtId="0" fontId="27" fillId="10" borderId="0" xfId="0" applyFont="1" applyFill="1" applyBorder="1" applyAlignment="1">
      <alignment vertical="center"/>
    </xf>
    <xf numFmtId="0" fontId="26" fillId="10" borderId="10" xfId="0" applyFont="1" applyFill="1" applyBorder="1" applyAlignment="1">
      <alignment wrapText="1"/>
    </xf>
    <xf numFmtId="0" fontId="4" fillId="10" borderId="11" xfId="0" applyFont="1" applyFill="1" applyBorder="1" applyAlignment="1">
      <alignment horizontal="right" vertical="center" wrapText="1"/>
    </xf>
    <xf numFmtId="0" fontId="4" fillId="10" borderId="10" xfId="0" applyFont="1" applyFill="1" applyBorder="1" applyAlignment="1">
      <alignment horizontal="center" vertical="center" wrapText="1"/>
    </xf>
    <xf numFmtId="0" fontId="4" fillId="10" borderId="0" xfId="0" applyFont="1" applyFill="1" applyBorder="1" applyAlignment="1">
      <alignment horizontal="center" vertical="center" wrapText="1"/>
    </xf>
    <xf numFmtId="0" fontId="4" fillId="10" borderId="11" xfId="0" applyFont="1" applyFill="1" applyBorder="1" applyAlignment="1">
      <alignment horizontal="center" vertical="center" wrapText="1"/>
    </xf>
    <xf numFmtId="0" fontId="3" fillId="11" borderId="3" xfId="0" applyFont="1" applyFill="1" applyBorder="1" applyAlignment="1" applyProtection="1">
      <alignment vertical="center"/>
      <protection locked="0"/>
    </xf>
    <xf numFmtId="0" fontId="3" fillId="11" borderId="2" xfId="0" applyFont="1" applyFill="1" applyBorder="1" applyAlignment="1" applyProtection="1">
      <alignment vertical="center"/>
      <protection locked="0"/>
    </xf>
    <xf numFmtId="0" fontId="3" fillId="11" borderId="4" xfId="0" applyFont="1" applyFill="1" applyBorder="1" applyAlignment="1" applyProtection="1">
      <alignment vertical="center"/>
      <protection locked="0"/>
    </xf>
    <xf numFmtId="0" fontId="41" fillId="11" borderId="3" xfId="4" applyFill="1" applyBorder="1" applyProtection="1">
      <protection locked="0"/>
    </xf>
    <xf numFmtId="0" fontId="26" fillId="11" borderId="2" xfId="0" applyFont="1" applyFill="1" applyBorder="1" applyProtection="1">
      <protection locked="0"/>
    </xf>
    <xf numFmtId="0" fontId="26" fillId="11" borderId="4" xfId="0" applyFont="1" applyFill="1" applyBorder="1" applyProtection="1">
      <protection locked="0"/>
    </xf>
    <xf numFmtId="0" fontId="26" fillId="10" borderId="0" xfId="0" applyFont="1" applyFill="1" applyBorder="1" applyAlignment="1">
      <alignment vertical="center"/>
    </xf>
    <xf numFmtId="0" fontId="26" fillId="10" borderId="11" xfId="0" applyFont="1" applyFill="1" applyBorder="1" applyAlignment="1">
      <alignment vertical="center"/>
    </xf>
    <xf numFmtId="0" fontId="4" fillId="10" borderId="10" xfId="0" applyFont="1" applyFill="1" applyBorder="1" applyAlignment="1">
      <alignment horizontal="center" vertical="center"/>
    </xf>
    <xf numFmtId="0" fontId="32" fillId="10" borderId="0" xfId="0" applyFont="1" applyFill="1" applyBorder="1" applyAlignment="1">
      <alignment vertical="center"/>
    </xf>
    <xf numFmtId="0" fontId="32" fillId="10" borderId="11" xfId="0" applyFont="1" applyFill="1" applyBorder="1" applyAlignment="1">
      <alignment vertical="center"/>
    </xf>
    <xf numFmtId="0" fontId="3" fillId="11" borderId="3" xfId="0" applyFont="1" applyFill="1" applyBorder="1" applyAlignment="1" applyProtection="1">
      <alignment horizontal="right" vertical="center"/>
      <protection locked="0"/>
    </xf>
    <xf numFmtId="0" fontId="3" fillId="11" borderId="2" xfId="0" applyFont="1" applyFill="1" applyBorder="1" applyAlignment="1" applyProtection="1">
      <alignment horizontal="right" vertical="center"/>
      <protection locked="0"/>
    </xf>
    <xf numFmtId="0" fontId="26" fillId="10" borderId="0" xfId="0" applyFont="1" applyFill="1" applyBorder="1" applyProtection="1">
      <protection locked="0"/>
    </xf>
    <xf numFmtId="0" fontId="3" fillId="11" borderId="4" xfId="0" applyFont="1" applyFill="1" applyBorder="1" applyAlignment="1" applyProtection="1">
      <alignment horizontal="right" vertical="center"/>
      <protection locked="0"/>
    </xf>
    <xf numFmtId="0" fontId="26" fillId="10" borderId="0" xfId="0" applyFont="1" applyFill="1" applyBorder="1" applyAlignment="1">
      <alignment vertical="top"/>
    </xf>
    <xf numFmtId="0" fontId="26" fillId="10" borderId="0" xfId="0" applyFont="1" applyFill="1" applyBorder="1" applyAlignment="1">
      <alignment vertical="top" wrapText="1"/>
    </xf>
    <xf numFmtId="0" fontId="4" fillId="10" borderId="10" xfId="0" applyFont="1" applyFill="1" applyBorder="1" applyAlignment="1">
      <alignment horizontal="left" vertical="center"/>
    </xf>
    <xf numFmtId="0" fontId="4" fillId="10" borderId="0" xfId="0" applyFont="1" applyFill="1" applyBorder="1" applyAlignment="1">
      <alignment horizontal="left" vertical="center"/>
    </xf>
    <xf numFmtId="0" fontId="4" fillId="0" borderId="14" xfId="0" applyFont="1" applyFill="1" applyBorder="1" applyAlignment="1" applyProtection="1">
      <alignment horizontal="left" vertical="center" wrapText="1"/>
    </xf>
    <xf numFmtId="0" fontId="14" fillId="0" borderId="14" xfId="0" applyFont="1" applyFill="1" applyBorder="1" applyAlignment="1" applyProtection="1">
      <alignment horizontal="left" vertical="center" wrapText="1"/>
    </xf>
    <xf numFmtId="0" fontId="14" fillId="9" borderId="14" xfId="0" applyFont="1" applyFill="1" applyBorder="1" applyAlignment="1" applyProtection="1">
      <alignment horizontal="left" vertical="center" wrapText="1"/>
    </xf>
    <xf numFmtId="0" fontId="16" fillId="0" borderId="14" xfId="0" applyFont="1" applyFill="1" applyBorder="1" applyAlignment="1" applyProtection="1">
      <alignment horizontal="left" vertical="center" wrapText="1"/>
    </xf>
    <xf numFmtId="0" fontId="35" fillId="9" borderId="14" xfId="0" applyFont="1" applyFill="1" applyBorder="1" applyAlignment="1" applyProtection="1">
      <alignment horizontal="left" vertical="center" wrapText="1"/>
    </xf>
    <xf numFmtId="0" fontId="16" fillId="9" borderId="14" xfId="0" applyFont="1" applyFill="1" applyBorder="1" applyAlignment="1" applyProtection="1">
      <alignment horizontal="left" vertical="center" wrapText="1"/>
    </xf>
    <xf numFmtId="0" fontId="11" fillId="4" borderId="14" xfId="0" applyFont="1" applyFill="1" applyBorder="1" applyAlignment="1" applyProtection="1">
      <alignment horizontal="left" vertical="center" wrapText="1"/>
    </xf>
    <xf numFmtId="0" fontId="13" fillId="4" borderId="14" xfId="0" applyFont="1" applyFill="1" applyBorder="1" applyAlignment="1" applyProtection="1">
      <alignment vertical="center"/>
    </xf>
    <xf numFmtId="0" fontId="7"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5"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1" fillId="0" borderId="2" xfId="0" applyFont="1" applyFill="1" applyBorder="1" applyAlignment="1" applyProtection="1">
      <alignment horizontal="right" vertical="top" wrapText="1"/>
    </xf>
    <xf numFmtId="0" fontId="1" fillId="0" borderId="2" xfId="0" applyFont="1" applyBorder="1" applyAlignment="1" applyProtection="1">
      <alignment horizontal="right" vertical="top" wrapText="1"/>
    </xf>
    <xf numFmtId="0" fontId="5" fillId="2" borderId="5" xfId="0" applyFont="1" applyFill="1"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7" xfId="0" applyBorder="1" applyAlignment="1" applyProtection="1">
      <alignment vertical="center" wrapText="1"/>
      <protection locked="0"/>
    </xf>
    <xf numFmtId="0" fontId="17" fillId="3" borderId="14" xfId="0" applyFont="1" applyFill="1" applyBorder="1" applyAlignment="1" applyProtection="1">
      <alignment horizontal="center" vertical="center"/>
    </xf>
    <xf numFmtId="0" fontId="0" fillId="0" borderId="14" xfId="0" applyBorder="1" applyAlignment="1" applyProtection="1">
      <alignment horizontal="center" vertical="center"/>
    </xf>
    <xf numFmtId="0" fontId="3" fillId="3" borderId="14" xfId="0" applyFont="1" applyFill="1" applyBorder="1" applyAlignment="1" applyProtection="1">
      <alignment horizontal="center" vertical="center" wrapText="1"/>
    </xf>
    <xf numFmtId="0" fontId="0" fillId="0" borderId="14" xfId="0" applyBorder="1" applyAlignment="1" applyProtection="1">
      <alignment horizontal="center" vertical="center" wrapText="1"/>
    </xf>
    <xf numFmtId="0" fontId="10" fillId="4" borderId="2" xfId="0" applyFont="1" applyFill="1" applyBorder="1" applyAlignment="1" applyProtection="1">
      <alignment horizontal="left" vertical="center" wrapText="1"/>
    </xf>
    <xf numFmtId="0" fontId="10" fillId="4" borderId="4" xfId="0" applyFont="1" applyFill="1" applyBorder="1" applyAlignment="1" applyProtection="1">
      <alignment horizontal="left" vertical="center" wrapText="1"/>
    </xf>
    <xf numFmtId="0" fontId="4" fillId="0" borderId="14" xfId="0" applyFont="1" applyBorder="1" applyAlignment="1">
      <alignment horizontal="left" vertical="center" wrapText="1"/>
    </xf>
    <xf numFmtId="0" fontId="1" fillId="0" borderId="2" xfId="3" applyFont="1" applyFill="1" applyBorder="1" applyAlignment="1" applyProtection="1">
      <alignment horizontal="right" vertical="top" wrapText="1"/>
    </xf>
    <xf numFmtId="0" fontId="0" fillId="0" borderId="2" xfId="0" applyBorder="1" applyAlignment="1" applyProtection="1">
      <alignment horizontal="right" wrapText="1"/>
    </xf>
    <xf numFmtId="0" fontId="3" fillId="9" borderId="14" xfId="0" applyFont="1" applyFill="1" applyBorder="1" applyAlignment="1" applyProtection="1">
      <alignment horizontal="left" vertical="center" wrapText="1"/>
    </xf>
    <xf numFmtId="0" fontId="11" fillId="4" borderId="14" xfId="0" applyFont="1" applyFill="1" applyBorder="1" applyAlignment="1" applyProtection="1">
      <alignment vertical="center" wrapText="1"/>
    </xf>
    <xf numFmtId="0" fontId="11" fillId="9" borderId="14" xfId="0" applyFont="1" applyFill="1" applyBorder="1" applyAlignment="1" applyProtection="1">
      <alignment horizontal="left" vertical="center" wrapText="1"/>
    </xf>
    <xf numFmtId="0" fontId="11" fillId="0" borderId="14" xfId="0" applyFont="1" applyFill="1" applyBorder="1" applyAlignment="1" applyProtection="1">
      <alignment horizontal="left" vertical="center" wrapText="1" indent="1"/>
    </xf>
    <xf numFmtId="0" fontId="3" fillId="4" borderId="14" xfId="0" applyFont="1" applyFill="1" applyBorder="1" applyAlignment="1" applyProtection="1">
      <alignment horizontal="left" vertical="center" wrapText="1"/>
    </xf>
    <xf numFmtId="0" fontId="3" fillId="4" borderId="14" xfId="0" applyFont="1" applyFill="1" applyBorder="1" applyAlignment="1" applyProtection="1">
      <alignment vertical="center" wrapText="1"/>
    </xf>
    <xf numFmtId="0" fontId="3" fillId="0" borderId="14" xfId="0" applyFont="1" applyFill="1" applyBorder="1" applyAlignment="1" applyProtection="1">
      <alignment horizontal="left" vertical="center" wrapText="1"/>
    </xf>
    <xf numFmtId="0" fontId="4" fillId="0" borderId="14" xfId="0" applyFont="1" applyFill="1" applyBorder="1" applyAlignment="1" applyProtection="1">
      <alignment horizontal="left" vertical="center" wrapText="1" indent="1"/>
    </xf>
    <xf numFmtId="0" fontId="4" fillId="10" borderId="14" xfId="0" applyFont="1" applyFill="1" applyBorder="1" applyAlignment="1" applyProtection="1">
      <alignment horizontal="left" vertical="center" wrapText="1" indent="1"/>
    </xf>
    <xf numFmtId="0" fontId="4" fillId="9" borderId="14" xfId="0" applyFont="1" applyFill="1" applyBorder="1" applyAlignment="1" applyProtection="1">
      <alignment horizontal="left" vertical="center" wrapText="1" indent="1"/>
    </xf>
    <xf numFmtId="0" fontId="19" fillId="0" borderId="14" xfId="0" applyFont="1" applyFill="1" applyBorder="1" applyAlignment="1" applyProtection="1">
      <alignment horizontal="left" vertical="center" wrapText="1"/>
    </xf>
    <xf numFmtId="0" fontId="4" fillId="9" borderId="14" xfId="0" applyFont="1" applyFill="1" applyBorder="1" applyAlignment="1" applyProtection="1">
      <alignment horizontal="left" vertical="center" wrapText="1"/>
    </xf>
    <xf numFmtId="0" fontId="3" fillId="9" borderId="14" xfId="0" applyFont="1" applyFill="1" applyBorder="1" applyAlignment="1" applyProtection="1">
      <alignment horizontal="left" vertical="center" wrapText="1" indent="1"/>
    </xf>
    <xf numFmtId="0" fontId="3" fillId="3" borderId="14" xfId="3" applyFont="1" applyFill="1" applyBorder="1" applyAlignment="1" applyProtection="1">
      <alignment horizontal="center" vertical="center" wrapText="1"/>
    </xf>
    <xf numFmtId="0" fontId="17" fillId="3" borderId="14" xfId="3" applyFont="1" applyFill="1" applyBorder="1" applyAlignment="1" applyProtection="1">
      <alignment horizontal="center" vertical="center"/>
    </xf>
    <xf numFmtId="0" fontId="5" fillId="5" borderId="5" xfId="3" applyFont="1" applyFill="1" applyBorder="1" applyAlignment="1" applyProtection="1">
      <alignment vertical="center" wrapText="1"/>
      <protection locked="0"/>
    </xf>
    <xf numFmtId="0" fontId="5" fillId="0" borderId="0" xfId="3" applyFont="1" applyFill="1" applyBorder="1" applyAlignment="1" applyProtection="1">
      <alignment horizontal="center" vertical="top" wrapText="1"/>
      <protection locked="0"/>
    </xf>
    <xf numFmtId="0" fontId="7" fillId="0" borderId="0" xfId="3" applyFont="1" applyFill="1" applyBorder="1" applyAlignment="1" applyProtection="1">
      <alignment horizontal="center" vertical="center" wrapText="1"/>
    </xf>
    <xf numFmtId="0" fontId="11" fillId="7" borderId="14" xfId="0" applyFont="1" applyFill="1" applyBorder="1" applyAlignment="1" applyProtection="1">
      <alignment horizontal="left" vertical="center" shrinkToFit="1"/>
    </xf>
    <xf numFmtId="0" fontId="11" fillId="0" borderId="14" xfId="0" applyFont="1" applyFill="1" applyBorder="1" applyAlignment="1" applyProtection="1">
      <alignment horizontal="left" vertical="center" wrapText="1"/>
    </xf>
    <xf numFmtId="0" fontId="19" fillId="0" borderId="14" xfId="0" applyFont="1" applyFill="1" applyBorder="1" applyAlignment="1" applyProtection="1">
      <alignment horizontal="left" vertical="center" wrapText="1" indent="2"/>
    </xf>
    <xf numFmtId="0" fontId="0" fillId="0" borderId="0" xfId="0" applyAlignment="1" applyProtection="1">
      <alignment horizontal="center" wrapText="1"/>
    </xf>
    <xf numFmtId="0" fontId="17" fillId="2" borderId="5" xfId="3" applyFont="1" applyFill="1" applyBorder="1" applyAlignment="1" applyProtection="1">
      <alignment vertical="center" wrapText="1"/>
      <protection locked="0"/>
    </xf>
    <xf numFmtId="0" fontId="1" fillId="0" borderId="2" xfId="3" applyFont="1" applyBorder="1" applyAlignment="1" applyProtection="1">
      <alignment horizontal="right" vertical="top" wrapText="1"/>
    </xf>
    <xf numFmtId="0" fontId="0" fillId="0" borderId="2" xfId="0" applyBorder="1" applyAlignment="1" applyProtection="1">
      <alignment horizontal="right"/>
    </xf>
    <xf numFmtId="0" fontId="17" fillId="3" borderId="14" xfId="3" applyFont="1" applyFill="1" applyBorder="1" applyAlignment="1" applyProtection="1">
      <alignment horizontal="center" vertical="center" wrapText="1"/>
    </xf>
    <xf numFmtId="0" fontId="4" fillId="7" borderId="14" xfId="0" applyFont="1" applyFill="1" applyBorder="1" applyAlignment="1" applyProtection="1">
      <alignment horizontal="left" vertical="center" shrinkToFit="1"/>
    </xf>
    <xf numFmtId="0" fontId="1" fillId="0" borderId="2" xfId="0" applyFont="1" applyBorder="1" applyAlignment="1" applyProtection="1">
      <alignment horizontal="right"/>
    </xf>
    <xf numFmtId="0" fontId="18" fillId="9" borderId="14" xfId="0" applyFont="1" applyFill="1" applyBorder="1" applyAlignment="1" applyProtection="1">
      <alignment horizontal="left" vertical="center" wrapText="1"/>
    </xf>
    <xf numFmtId="0" fontId="2" fillId="0" borderId="14" xfId="0" applyFont="1" applyBorder="1" applyAlignment="1" applyProtection="1">
      <alignment horizontal="left" vertical="center" wrapText="1"/>
    </xf>
    <xf numFmtId="0" fontId="17" fillId="9" borderId="14" xfId="0" applyFont="1" applyFill="1" applyBorder="1" applyAlignment="1" applyProtection="1">
      <alignment horizontal="left" vertical="center" wrapText="1"/>
    </xf>
    <xf numFmtId="0" fontId="18" fillId="6" borderId="14" xfId="0" applyFont="1" applyFill="1" applyBorder="1" applyAlignment="1" applyProtection="1">
      <alignment horizontal="left" vertical="center"/>
    </xf>
    <xf numFmtId="0" fontId="2" fillId="0" borderId="14" xfId="0" applyFont="1" applyBorder="1" applyAlignment="1" applyProtection="1">
      <alignment vertical="center"/>
    </xf>
    <xf numFmtId="0" fontId="2" fillId="0" borderId="14" xfId="0" applyFont="1" applyBorder="1" applyProtection="1"/>
    <xf numFmtId="0" fontId="17" fillId="0" borderId="14" xfId="0" applyFont="1" applyBorder="1" applyAlignment="1" applyProtection="1">
      <alignment horizontal="left" vertical="center" wrapText="1"/>
    </xf>
    <xf numFmtId="3" fontId="8" fillId="3" borderId="14" xfId="0" applyNumberFormat="1" applyFont="1" applyFill="1" applyBorder="1" applyAlignment="1" applyProtection="1">
      <alignment horizontal="center" vertical="center" wrapText="1"/>
    </xf>
    <xf numFmtId="3" fontId="2" fillId="0" borderId="14" xfId="0" applyNumberFormat="1" applyFont="1" applyBorder="1" applyProtection="1"/>
    <xf numFmtId="49" fontId="8" fillId="3" borderId="14" xfId="0" applyNumberFormat="1" applyFont="1" applyFill="1" applyBorder="1" applyAlignment="1" applyProtection="1">
      <alignment horizontal="center" vertical="center" wrapText="1"/>
    </xf>
    <xf numFmtId="0" fontId="20" fillId="6" borderId="14" xfId="0" applyFont="1" applyFill="1" applyBorder="1" applyAlignment="1" applyProtection="1">
      <alignment vertical="center"/>
    </xf>
    <xf numFmtId="0" fontId="7" fillId="0" borderId="0" xfId="1" applyFont="1" applyFill="1" applyBorder="1" applyAlignment="1" applyProtection="1">
      <alignment horizontal="center" vertical="center" wrapText="1"/>
    </xf>
    <xf numFmtId="0" fontId="10" fillId="0" borderId="0" xfId="3" applyFont="1" applyBorder="1" applyAlignment="1" applyProtection="1">
      <alignment horizontal="center" vertical="center" wrapText="1"/>
    </xf>
    <xf numFmtId="0" fontId="5" fillId="0" borderId="0" xfId="1" applyFont="1" applyFill="1" applyBorder="1" applyAlignment="1" applyProtection="1">
      <alignment horizontal="center" vertical="center"/>
    </xf>
    <xf numFmtId="0" fontId="8" fillId="3" borderId="14" xfId="0" applyFont="1" applyFill="1" applyBorder="1" applyAlignment="1" applyProtection="1">
      <alignment horizontal="center" vertical="center" wrapText="1"/>
    </xf>
    <xf numFmtId="0" fontId="2" fillId="0" borderId="14" xfId="0" applyFont="1" applyBorder="1" applyAlignment="1" applyProtection="1">
      <alignment horizontal="center" vertical="center" wrapText="1"/>
    </xf>
    <xf numFmtId="0" fontId="1" fillId="0" borderId="0" xfId="0" applyFont="1" applyAlignment="1">
      <alignment horizontal="left" vertical="top" wrapText="1"/>
    </xf>
    <xf numFmtId="0" fontId="1" fillId="0" borderId="0" xfId="0" applyFont="1" applyAlignment="1">
      <alignment horizontal="left" vertical="top"/>
    </xf>
  </cellXfs>
  <cellStyles count="5">
    <cellStyle name="Hyperlink" xfId="4" builtinId="8"/>
    <cellStyle name="Hyperlink 2" xfId="2" xr:uid="{00000000-0005-0000-0000-000000000000}"/>
    <cellStyle name="Normal" xfId="0" builtinId="0"/>
    <cellStyle name="Normal 2" xfId="3" xr:uid="{00000000-0005-0000-0000-000002000000}"/>
    <cellStyle name="Style 1" xfId="1" xr:uid="{00000000-0005-0000-0000-000003000000}"/>
  </cellStyles>
  <dxfs count="2">
    <dxf>
      <font>
        <b/>
        <i val="0"/>
        <condense val="0"/>
        <extend val="0"/>
        <color indexed="16"/>
      </font>
      <fill>
        <patternFill>
          <bgColor indexed="11"/>
        </patternFill>
      </fill>
    </dxf>
    <dxf>
      <font>
        <b/>
        <i val="0"/>
        <condense val="0"/>
        <extend val="0"/>
        <color indexed="16"/>
      </font>
      <fill>
        <patternFill>
          <bgColor indexed="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Katarina.Petkovic@podravka.hr" TargetMode="External"/><Relationship Id="rId2" Type="http://schemas.openxmlformats.org/officeDocument/2006/relationships/hyperlink" Target="http://www.podravka.com/" TargetMode="External"/><Relationship Id="rId1" Type="http://schemas.openxmlformats.org/officeDocument/2006/relationships/hyperlink" Target="mailto:ir@podravka.hr"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71"/>
  <sheetViews>
    <sheetView tabSelected="1" view="pageBreakPreview" zoomScaleNormal="100" zoomScaleSheetLayoutView="100" workbookViewId="0">
      <selection sqref="A1:C1"/>
    </sheetView>
  </sheetViews>
  <sheetFormatPr defaultRowHeight="12.75" x14ac:dyDescent="0.2"/>
  <cols>
    <col min="9" max="9" width="13.42578125" customWidth="1"/>
    <col min="10" max="10" width="11" bestFit="1" customWidth="1"/>
  </cols>
  <sheetData>
    <row r="1" spans="1:10" ht="15.75" x14ac:dyDescent="0.2">
      <c r="A1" s="116"/>
      <c r="B1" s="117"/>
      <c r="C1" s="117"/>
      <c r="D1" s="10"/>
      <c r="E1" s="10"/>
      <c r="F1" s="10"/>
      <c r="G1" s="10"/>
      <c r="H1" s="10"/>
      <c r="I1" s="10"/>
      <c r="J1" s="11"/>
    </row>
    <row r="2" spans="1:10" ht="14.45" customHeight="1" x14ac:dyDescent="0.2">
      <c r="A2" s="118" t="s">
        <v>0</v>
      </c>
      <c r="B2" s="119"/>
      <c r="C2" s="119"/>
      <c r="D2" s="119"/>
      <c r="E2" s="119"/>
      <c r="F2" s="119"/>
      <c r="G2" s="119"/>
      <c r="H2" s="119"/>
      <c r="I2" s="119"/>
      <c r="J2" s="120"/>
    </row>
    <row r="3" spans="1:10" ht="15" x14ac:dyDescent="0.2">
      <c r="A3" s="37"/>
      <c r="B3" s="38"/>
      <c r="C3" s="38"/>
      <c r="D3" s="38"/>
      <c r="E3" s="38"/>
      <c r="F3" s="38"/>
      <c r="G3" s="38"/>
      <c r="H3" s="38"/>
      <c r="I3" s="38"/>
      <c r="J3" s="39"/>
    </row>
    <row r="4" spans="1:10" ht="33.6" customHeight="1" x14ac:dyDescent="0.2">
      <c r="A4" s="121" t="s">
        <v>1</v>
      </c>
      <c r="B4" s="122"/>
      <c r="C4" s="122"/>
      <c r="D4" s="122"/>
      <c r="E4" s="123">
        <v>45658</v>
      </c>
      <c r="F4" s="124"/>
      <c r="G4" s="45" t="s">
        <v>2</v>
      </c>
      <c r="H4" s="123" t="s">
        <v>444</v>
      </c>
      <c r="I4" s="124"/>
      <c r="J4" s="12"/>
    </row>
    <row r="5" spans="1:10" s="50" customFormat="1" ht="10.15" customHeight="1" x14ac:dyDescent="0.25">
      <c r="A5" s="125"/>
      <c r="B5" s="126"/>
      <c r="C5" s="126"/>
      <c r="D5" s="126"/>
      <c r="E5" s="126"/>
      <c r="F5" s="126"/>
      <c r="G5" s="126"/>
      <c r="H5" s="126"/>
      <c r="I5" s="126"/>
      <c r="J5" s="127"/>
    </row>
    <row r="6" spans="1:10" ht="20.45" customHeight="1" x14ac:dyDescent="0.2">
      <c r="A6" s="40"/>
      <c r="B6" s="51" t="s">
        <v>3</v>
      </c>
      <c r="C6" s="41"/>
      <c r="D6" s="41"/>
      <c r="E6" s="63">
        <v>2025</v>
      </c>
      <c r="F6" s="52"/>
      <c r="G6" s="45"/>
      <c r="H6" s="52"/>
      <c r="I6" s="52"/>
      <c r="J6" s="21"/>
    </row>
    <row r="7" spans="1:10" s="54" customFormat="1" ht="10.9" customHeight="1" x14ac:dyDescent="0.2">
      <c r="A7" s="40"/>
      <c r="B7" s="41"/>
      <c r="C7" s="41"/>
      <c r="D7" s="41"/>
      <c r="E7" s="53"/>
      <c r="F7" s="53"/>
      <c r="G7" s="45"/>
      <c r="H7" s="53"/>
      <c r="I7" s="53"/>
      <c r="J7" s="21"/>
    </row>
    <row r="8" spans="1:10" ht="37.9" customHeight="1" x14ac:dyDescent="0.2">
      <c r="A8" s="130" t="s">
        <v>4</v>
      </c>
      <c r="B8" s="131"/>
      <c r="C8" s="131"/>
      <c r="D8" s="131"/>
      <c r="E8" s="131"/>
      <c r="F8" s="131"/>
      <c r="G8" s="131"/>
      <c r="H8" s="131"/>
      <c r="I8" s="131"/>
      <c r="J8" s="13"/>
    </row>
    <row r="9" spans="1:10" ht="14.25" x14ac:dyDescent="0.2">
      <c r="A9" s="14"/>
      <c r="B9" s="33"/>
      <c r="C9" s="33"/>
      <c r="D9" s="33"/>
      <c r="E9" s="129"/>
      <c r="F9" s="129"/>
      <c r="G9" s="101"/>
      <c r="H9" s="101"/>
      <c r="I9" s="43"/>
      <c r="J9" s="44"/>
    </row>
    <row r="10" spans="1:10" ht="25.9" customHeight="1" x14ac:dyDescent="0.2">
      <c r="A10" s="132" t="s">
        <v>5</v>
      </c>
      <c r="B10" s="133"/>
      <c r="C10" s="134" t="s">
        <v>445</v>
      </c>
      <c r="D10" s="135"/>
      <c r="E10" s="35"/>
      <c r="F10" s="136" t="s">
        <v>6</v>
      </c>
      <c r="G10" s="137"/>
      <c r="H10" s="138" t="s">
        <v>446</v>
      </c>
      <c r="I10" s="139"/>
      <c r="J10" s="15"/>
    </row>
    <row r="11" spans="1:10" ht="15.6" customHeight="1" x14ac:dyDescent="0.2">
      <c r="A11" s="14"/>
      <c r="B11" s="33"/>
      <c r="C11" s="33"/>
      <c r="D11" s="33"/>
      <c r="E11" s="128"/>
      <c r="F11" s="128"/>
      <c r="G11" s="128"/>
      <c r="H11" s="128"/>
      <c r="I11" s="36"/>
      <c r="J11" s="15"/>
    </row>
    <row r="12" spans="1:10" ht="21" customHeight="1" x14ac:dyDescent="0.2">
      <c r="A12" s="102" t="s">
        <v>7</v>
      </c>
      <c r="B12" s="133"/>
      <c r="C12" s="134" t="s">
        <v>447</v>
      </c>
      <c r="D12" s="135"/>
      <c r="E12" s="142"/>
      <c r="F12" s="128"/>
      <c r="G12" s="128"/>
      <c r="H12" s="128"/>
      <c r="I12" s="36"/>
      <c r="J12" s="15"/>
    </row>
    <row r="13" spans="1:10" ht="10.9" customHeight="1" x14ac:dyDescent="0.2">
      <c r="A13" s="35"/>
      <c r="B13" s="36"/>
      <c r="C13" s="33"/>
      <c r="D13" s="33"/>
      <c r="E13" s="101"/>
      <c r="F13" s="101"/>
      <c r="G13" s="101"/>
      <c r="H13" s="101"/>
      <c r="I13" s="33"/>
      <c r="J13" s="16"/>
    </row>
    <row r="14" spans="1:10" ht="22.9" customHeight="1" x14ac:dyDescent="0.2">
      <c r="A14" s="102" t="s">
        <v>8</v>
      </c>
      <c r="B14" s="143"/>
      <c r="C14" s="134" t="s">
        <v>448</v>
      </c>
      <c r="D14" s="135"/>
      <c r="E14" s="140"/>
      <c r="F14" s="141"/>
      <c r="G14" s="49" t="s">
        <v>9</v>
      </c>
      <c r="H14" s="138" t="s">
        <v>450</v>
      </c>
      <c r="I14" s="139"/>
      <c r="J14" s="46"/>
    </row>
    <row r="15" spans="1:10" ht="14.45" customHeight="1" x14ac:dyDescent="0.2">
      <c r="A15" s="35"/>
      <c r="B15" s="36"/>
      <c r="C15" s="33"/>
      <c r="D15" s="33"/>
      <c r="E15" s="101"/>
      <c r="F15" s="101"/>
      <c r="G15" s="101"/>
      <c r="H15" s="101"/>
      <c r="I15" s="33"/>
      <c r="J15" s="16"/>
    </row>
    <row r="16" spans="1:10" ht="13.15" customHeight="1" x14ac:dyDescent="0.2">
      <c r="A16" s="102" t="s">
        <v>10</v>
      </c>
      <c r="B16" s="143"/>
      <c r="C16" s="134" t="s">
        <v>449</v>
      </c>
      <c r="D16" s="135"/>
      <c r="E16" s="42"/>
      <c r="F16" s="42"/>
      <c r="G16" s="42"/>
      <c r="H16" s="42"/>
      <c r="I16" s="42"/>
      <c r="J16" s="46"/>
    </row>
    <row r="17" spans="1:10" ht="14.45" customHeight="1" x14ac:dyDescent="0.2">
      <c r="A17" s="144"/>
      <c r="B17" s="145"/>
      <c r="C17" s="145"/>
      <c r="D17" s="145"/>
      <c r="E17" s="145"/>
      <c r="F17" s="145"/>
      <c r="G17" s="145"/>
      <c r="H17" s="145"/>
      <c r="I17" s="145"/>
      <c r="J17" s="146"/>
    </row>
    <row r="18" spans="1:10" x14ac:dyDescent="0.2">
      <c r="A18" s="132" t="s">
        <v>11</v>
      </c>
      <c r="B18" s="133"/>
      <c r="C18" s="147" t="s">
        <v>451</v>
      </c>
      <c r="D18" s="148"/>
      <c r="E18" s="148"/>
      <c r="F18" s="148"/>
      <c r="G18" s="148"/>
      <c r="H18" s="148"/>
      <c r="I18" s="148"/>
      <c r="J18" s="149"/>
    </row>
    <row r="19" spans="1:10" ht="14.25" x14ac:dyDescent="0.2">
      <c r="A19" s="14"/>
      <c r="B19" s="33"/>
      <c r="C19" s="48"/>
      <c r="D19" s="33"/>
      <c r="E19" s="101"/>
      <c r="F19" s="101"/>
      <c r="G19" s="101"/>
      <c r="H19" s="101"/>
      <c r="I19" s="33"/>
      <c r="J19" s="16"/>
    </row>
    <row r="20" spans="1:10" ht="14.25" x14ac:dyDescent="0.2">
      <c r="A20" s="132" t="s">
        <v>12</v>
      </c>
      <c r="B20" s="133"/>
      <c r="C20" s="138">
        <v>48000</v>
      </c>
      <c r="D20" s="139"/>
      <c r="E20" s="101"/>
      <c r="F20" s="101"/>
      <c r="G20" s="147" t="s">
        <v>452</v>
      </c>
      <c r="H20" s="148"/>
      <c r="I20" s="148"/>
      <c r="J20" s="149"/>
    </row>
    <row r="21" spans="1:10" ht="14.25" x14ac:dyDescent="0.2">
      <c r="A21" s="14"/>
      <c r="B21" s="33"/>
      <c r="C21" s="33"/>
      <c r="D21" s="33"/>
      <c r="E21" s="101"/>
      <c r="F21" s="101"/>
      <c r="G21" s="101"/>
      <c r="H21" s="101"/>
      <c r="I21" s="33"/>
      <c r="J21" s="16"/>
    </row>
    <row r="22" spans="1:10" x14ac:dyDescent="0.2">
      <c r="A22" s="132" t="s">
        <v>13</v>
      </c>
      <c r="B22" s="133"/>
      <c r="C22" s="147" t="s">
        <v>453</v>
      </c>
      <c r="D22" s="148"/>
      <c r="E22" s="148"/>
      <c r="F22" s="148"/>
      <c r="G22" s="148"/>
      <c r="H22" s="148"/>
      <c r="I22" s="148"/>
      <c r="J22" s="149"/>
    </row>
    <row r="23" spans="1:10" ht="14.25" x14ac:dyDescent="0.2">
      <c r="A23" s="14"/>
      <c r="B23" s="33"/>
      <c r="C23" s="33"/>
      <c r="D23" s="33"/>
      <c r="E23" s="101"/>
      <c r="F23" s="101"/>
      <c r="G23" s="101"/>
      <c r="H23" s="101"/>
      <c r="I23" s="33"/>
      <c r="J23" s="16"/>
    </row>
    <row r="24" spans="1:10" ht="14.25" x14ac:dyDescent="0.2">
      <c r="A24" s="132" t="s">
        <v>14</v>
      </c>
      <c r="B24" s="133"/>
      <c r="C24" s="150" t="s">
        <v>454</v>
      </c>
      <c r="D24" s="151"/>
      <c r="E24" s="151"/>
      <c r="F24" s="151"/>
      <c r="G24" s="151"/>
      <c r="H24" s="151"/>
      <c r="I24" s="151"/>
      <c r="J24" s="152"/>
    </row>
    <row r="25" spans="1:10" ht="14.25" x14ac:dyDescent="0.2">
      <c r="A25" s="14"/>
      <c r="B25" s="33"/>
      <c r="C25" s="48"/>
      <c r="D25" s="33"/>
      <c r="E25" s="101"/>
      <c r="F25" s="101"/>
      <c r="G25" s="101"/>
      <c r="H25" s="101"/>
      <c r="I25" s="33"/>
      <c r="J25" s="16"/>
    </row>
    <row r="26" spans="1:10" ht="14.25" x14ac:dyDescent="0.2">
      <c r="A26" s="132" t="s">
        <v>15</v>
      </c>
      <c r="B26" s="133"/>
      <c r="C26" s="150" t="s">
        <v>455</v>
      </c>
      <c r="D26" s="151"/>
      <c r="E26" s="151"/>
      <c r="F26" s="151"/>
      <c r="G26" s="151"/>
      <c r="H26" s="151"/>
      <c r="I26" s="151"/>
      <c r="J26" s="152"/>
    </row>
    <row r="27" spans="1:10" ht="13.9" customHeight="1" x14ac:dyDescent="0.2">
      <c r="A27" s="14"/>
      <c r="B27" s="33"/>
      <c r="C27" s="48"/>
      <c r="D27" s="33"/>
      <c r="E27" s="101"/>
      <c r="F27" s="101"/>
      <c r="G27" s="101"/>
      <c r="H27" s="101"/>
      <c r="I27" s="33"/>
      <c r="J27" s="16"/>
    </row>
    <row r="28" spans="1:10" ht="22.9" customHeight="1" x14ac:dyDescent="0.2">
      <c r="A28" s="102" t="s">
        <v>16</v>
      </c>
      <c r="B28" s="133"/>
      <c r="C28" s="27">
        <v>8472</v>
      </c>
      <c r="D28" s="17"/>
      <c r="E28" s="109"/>
      <c r="F28" s="109"/>
      <c r="G28" s="109"/>
      <c r="H28" s="109"/>
      <c r="I28" s="153"/>
      <c r="J28" s="154"/>
    </row>
    <row r="29" spans="1:10" ht="14.25" x14ac:dyDescent="0.2">
      <c r="A29" s="14"/>
      <c r="B29" s="33"/>
      <c r="C29" s="33"/>
      <c r="D29" s="33"/>
      <c r="E29" s="101"/>
      <c r="F29" s="101"/>
      <c r="G29" s="101"/>
      <c r="H29" s="101"/>
      <c r="I29" s="33"/>
      <c r="J29" s="16"/>
    </row>
    <row r="30" spans="1:10" ht="15" x14ac:dyDescent="0.2">
      <c r="A30" s="132" t="s">
        <v>17</v>
      </c>
      <c r="B30" s="133"/>
      <c r="C30" s="62" t="s">
        <v>20</v>
      </c>
      <c r="D30" s="155" t="s">
        <v>18</v>
      </c>
      <c r="E30" s="113"/>
      <c r="F30" s="113"/>
      <c r="G30" s="113"/>
      <c r="H30" s="55" t="s">
        <v>19</v>
      </c>
      <c r="I30" s="56" t="s">
        <v>20</v>
      </c>
      <c r="J30" s="57"/>
    </row>
    <row r="31" spans="1:10" x14ac:dyDescent="0.2">
      <c r="A31" s="132"/>
      <c r="B31" s="133"/>
      <c r="C31" s="18"/>
      <c r="D31" s="45"/>
      <c r="E31" s="141"/>
      <c r="F31" s="141"/>
      <c r="G31" s="141"/>
      <c r="H31" s="141"/>
      <c r="I31" s="156"/>
      <c r="J31" s="157"/>
    </row>
    <row r="32" spans="1:10" x14ac:dyDescent="0.2">
      <c r="A32" s="132" t="s">
        <v>21</v>
      </c>
      <c r="B32" s="133"/>
      <c r="C32" s="27" t="s">
        <v>24</v>
      </c>
      <c r="D32" s="155" t="s">
        <v>22</v>
      </c>
      <c r="E32" s="113"/>
      <c r="F32" s="113"/>
      <c r="G32" s="113"/>
      <c r="H32" s="58" t="s">
        <v>23</v>
      </c>
      <c r="I32" s="59" t="s">
        <v>24</v>
      </c>
      <c r="J32" s="60"/>
    </row>
    <row r="33" spans="1:10" ht="14.25" x14ac:dyDescent="0.2">
      <c r="A33" s="14"/>
      <c r="B33" s="33"/>
      <c r="C33" s="33"/>
      <c r="D33" s="33"/>
      <c r="E33" s="101"/>
      <c r="F33" s="101"/>
      <c r="G33" s="101"/>
      <c r="H33" s="101"/>
      <c r="I33" s="33"/>
      <c r="J33" s="16"/>
    </row>
    <row r="34" spans="1:10" x14ac:dyDescent="0.2">
      <c r="A34" s="155" t="s">
        <v>25</v>
      </c>
      <c r="B34" s="113"/>
      <c r="C34" s="113"/>
      <c r="D34" s="113"/>
      <c r="E34" s="113" t="s">
        <v>26</v>
      </c>
      <c r="F34" s="113"/>
      <c r="G34" s="113"/>
      <c r="H34" s="113"/>
      <c r="I34" s="113"/>
      <c r="J34" s="19" t="s">
        <v>27</v>
      </c>
    </row>
    <row r="35" spans="1:10" ht="14.25" x14ac:dyDescent="0.2">
      <c r="A35" s="14"/>
      <c r="B35" s="33"/>
      <c r="C35" s="33"/>
      <c r="D35" s="33"/>
      <c r="E35" s="101"/>
      <c r="F35" s="101"/>
      <c r="G35" s="101"/>
      <c r="H35" s="101"/>
      <c r="I35" s="33"/>
      <c r="J35" s="44"/>
    </row>
    <row r="36" spans="1:10" x14ac:dyDescent="0.2">
      <c r="A36" s="158" t="s">
        <v>456</v>
      </c>
      <c r="B36" s="159"/>
      <c r="C36" s="159"/>
      <c r="D36" s="159"/>
      <c r="E36" s="158" t="s">
        <v>462</v>
      </c>
      <c r="F36" s="159"/>
      <c r="G36" s="159"/>
      <c r="H36" s="159"/>
      <c r="I36" s="161"/>
      <c r="J36" s="34">
        <v>3805140</v>
      </c>
    </row>
    <row r="37" spans="1:10" ht="14.25" x14ac:dyDescent="0.2">
      <c r="A37" s="14"/>
      <c r="B37" s="33"/>
      <c r="C37" s="48"/>
      <c r="D37" s="163"/>
      <c r="E37" s="163"/>
      <c r="F37" s="163"/>
      <c r="G37" s="163"/>
      <c r="H37" s="163"/>
      <c r="I37" s="163"/>
      <c r="J37" s="16"/>
    </row>
    <row r="38" spans="1:10" x14ac:dyDescent="0.2">
      <c r="A38" s="158" t="s">
        <v>457</v>
      </c>
      <c r="B38" s="159"/>
      <c r="C38" s="159"/>
      <c r="D38" s="161"/>
      <c r="E38" s="158" t="s">
        <v>463</v>
      </c>
      <c r="F38" s="159"/>
      <c r="G38" s="159"/>
      <c r="H38" s="159"/>
      <c r="I38" s="161"/>
      <c r="J38" s="27">
        <v>5391814000</v>
      </c>
    </row>
    <row r="39" spans="1:10" ht="14.25" x14ac:dyDescent="0.2">
      <c r="A39" s="14"/>
      <c r="B39" s="33"/>
      <c r="C39" s="48"/>
      <c r="D39" s="47"/>
      <c r="E39" s="163"/>
      <c r="F39" s="163"/>
      <c r="G39" s="163"/>
      <c r="H39" s="163"/>
      <c r="I39" s="36"/>
      <c r="J39" s="16"/>
    </row>
    <row r="40" spans="1:10" x14ac:dyDescent="0.2">
      <c r="A40" s="158" t="s">
        <v>458</v>
      </c>
      <c r="B40" s="159"/>
      <c r="C40" s="159"/>
      <c r="D40" s="161"/>
      <c r="E40" s="158" t="s">
        <v>464</v>
      </c>
      <c r="F40" s="159"/>
      <c r="G40" s="159"/>
      <c r="H40" s="159"/>
      <c r="I40" s="161"/>
      <c r="J40" s="27">
        <v>5980984</v>
      </c>
    </row>
    <row r="41" spans="1:10" ht="14.25" x14ac:dyDescent="0.2">
      <c r="A41" s="14"/>
      <c r="B41" s="65"/>
      <c r="C41" s="64"/>
      <c r="D41" s="66"/>
      <c r="E41" s="66"/>
      <c r="F41" s="66"/>
      <c r="G41" s="66"/>
      <c r="H41" s="66"/>
      <c r="I41" s="67"/>
      <c r="J41" s="16"/>
    </row>
    <row r="42" spans="1:10" x14ac:dyDescent="0.2">
      <c r="A42" s="158" t="s">
        <v>459</v>
      </c>
      <c r="B42" s="159"/>
      <c r="C42" s="159"/>
      <c r="D42" s="161"/>
      <c r="E42" s="158" t="s">
        <v>465</v>
      </c>
      <c r="F42" s="159"/>
      <c r="G42" s="159"/>
      <c r="H42" s="159"/>
      <c r="I42" s="161"/>
      <c r="J42" s="27">
        <v>20188537</v>
      </c>
    </row>
    <row r="43" spans="1:10" ht="14.25" x14ac:dyDescent="0.2">
      <c r="A43" s="20"/>
      <c r="B43" s="48"/>
      <c r="C43" s="162"/>
      <c r="D43" s="162"/>
      <c r="E43" s="101"/>
      <c r="F43" s="101"/>
      <c r="G43" s="162"/>
      <c r="H43" s="162"/>
      <c r="I43" s="162"/>
      <c r="J43" s="16"/>
    </row>
    <row r="44" spans="1:10" x14ac:dyDescent="0.2">
      <c r="A44" s="158" t="s">
        <v>460</v>
      </c>
      <c r="B44" s="159"/>
      <c r="C44" s="159"/>
      <c r="D44" s="161"/>
      <c r="E44" s="158" t="s">
        <v>466</v>
      </c>
      <c r="F44" s="159"/>
      <c r="G44" s="159"/>
      <c r="H44" s="159"/>
      <c r="I44" s="161"/>
      <c r="J44" s="27">
        <v>5981449907</v>
      </c>
    </row>
    <row r="45" spans="1:10" ht="14.25" x14ac:dyDescent="0.2">
      <c r="A45" s="20"/>
      <c r="B45" s="48"/>
      <c r="C45" s="48"/>
      <c r="D45" s="33"/>
      <c r="E45" s="160"/>
      <c r="F45" s="160"/>
      <c r="G45" s="162"/>
      <c r="H45" s="162"/>
      <c r="I45" s="33"/>
      <c r="J45" s="16"/>
    </row>
    <row r="46" spans="1:10" x14ac:dyDescent="0.2">
      <c r="A46" s="158" t="s">
        <v>461</v>
      </c>
      <c r="B46" s="159"/>
      <c r="C46" s="159"/>
      <c r="D46" s="161"/>
      <c r="E46" s="158" t="s">
        <v>467</v>
      </c>
      <c r="F46" s="159"/>
      <c r="G46" s="159"/>
      <c r="H46" s="159"/>
      <c r="I46" s="161"/>
      <c r="J46" s="27">
        <v>3042510487</v>
      </c>
    </row>
    <row r="47" spans="1:10" ht="14.25" x14ac:dyDescent="0.2">
      <c r="A47" s="20"/>
      <c r="B47" s="48"/>
      <c r="C47" s="48"/>
      <c r="D47" s="33"/>
      <c r="E47" s="101"/>
      <c r="F47" s="101"/>
      <c r="G47" s="162"/>
      <c r="H47" s="162"/>
      <c r="I47" s="33"/>
      <c r="J47" s="61" t="s">
        <v>28</v>
      </c>
    </row>
    <row r="48" spans="1:10" ht="14.25" x14ac:dyDescent="0.2">
      <c r="A48" s="20"/>
      <c r="B48" s="48"/>
      <c r="C48" s="48"/>
      <c r="D48" s="33"/>
      <c r="E48" s="101"/>
      <c r="F48" s="101"/>
      <c r="G48" s="162"/>
      <c r="H48" s="162"/>
      <c r="I48" s="33"/>
      <c r="J48" s="61" t="s">
        <v>29</v>
      </c>
    </row>
    <row r="49" spans="1:10" ht="14.45" customHeight="1" x14ac:dyDescent="0.2">
      <c r="A49" s="102" t="s">
        <v>30</v>
      </c>
      <c r="B49" s="103"/>
      <c r="C49" s="138" t="s">
        <v>29</v>
      </c>
      <c r="D49" s="139"/>
      <c r="E49" s="164" t="s">
        <v>31</v>
      </c>
      <c r="F49" s="165"/>
      <c r="G49" s="147"/>
      <c r="H49" s="148"/>
      <c r="I49" s="148"/>
      <c r="J49" s="149"/>
    </row>
    <row r="50" spans="1:10" ht="14.25" x14ac:dyDescent="0.2">
      <c r="A50" s="20"/>
      <c r="B50" s="48"/>
      <c r="C50" s="162"/>
      <c r="D50" s="162"/>
      <c r="E50" s="101"/>
      <c r="F50" s="101"/>
      <c r="G50" s="107" t="s">
        <v>32</v>
      </c>
      <c r="H50" s="107"/>
      <c r="I50" s="107"/>
      <c r="J50" s="21"/>
    </row>
    <row r="51" spans="1:10" ht="13.9" customHeight="1" x14ac:dyDescent="0.2">
      <c r="A51" s="102" t="s">
        <v>33</v>
      </c>
      <c r="B51" s="103"/>
      <c r="C51" s="147" t="s">
        <v>468</v>
      </c>
      <c r="D51" s="148"/>
      <c r="E51" s="148"/>
      <c r="F51" s="148"/>
      <c r="G51" s="148"/>
      <c r="H51" s="148"/>
      <c r="I51" s="148"/>
      <c r="J51" s="149"/>
    </row>
    <row r="52" spans="1:10" ht="14.25" x14ac:dyDescent="0.2">
      <c r="A52" s="14"/>
      <c r="B52" s="33"/>
      <c r="C52" s="109" t="s">
        <v>34</v>
      </c>
      <c r="D52" s="109"/>
      <c r="E52" s="109"/>
      <c r="F52" s="109"/>
      <c r="G52" s="109"/>
      <c r="H52" s="109"/>
      <c r="I52" s="109"/>
      <c r="J52" s="16"/>
    </row>
    <row r="53" spans="1:10" ht="14.25" x14ac:dyDescent="0.2">
      <c r="A53" s="102" t="s">
        <v>35</v>
      </c>
      <c r="B53" s="103"/>
      <c r="C53" s="110" t="s">
        <v>469</v>
      </c>
      <c r="D53" s="111"/>
      <c r="E53" s="112"/>
      <c r="F53" s="101"/>
      <c r="G53" s="101"/>
      <c r="H53" s="113"/>
      <c r="I53" s="113"/>
      <c r="J53" s="114"/>
    </row>
    <row r="54" spans="1:10" ht="14.25" x14ac:dyDescent="0.2">
      <c r="A54" s="14"/>
      <c r="B54" s="33"/>
      <c r="C54" s="48"/>
      <c r="D54" s="33"/>
      <c r="E54" s="101"/>
      <c r="F54" s="101"/>
      <c r="G54" s="101"/>
      <c r="H54" s="101"/>
      <c r="I54" s="33"/>
      <c r="J54" s="16"/>
    </row>
    <row r="55" spans="1:10" ht="14.45" customHeight="1" x14ac:dyDescent="0.2">
      <c r="A55" s="102" t="s">
        <v>14</v>
      </c>
      <c r="B55" s="103"/>
      <c r="C55" s="115" t="s">
        <v>470</v>
      </c>
      <c r="D55" s="105"/>
      <c r="E55" s="105"/>
      <c r="F55" s="105"/>
      <c r="G55" s="105"/>
      <c r="H55" s="105"/>
      <c r="I55" s="105"/>
      <c r="J55" s="106"/>
    </row>
    <row r="56" spans="1:10" ht="14.25" x14ac:dyDescent="0.2">
      <c r="A56" s="14"/>
      <c r="B56" s="33"/>
      <c r="C56" s="33"/>
      <c r="D56" s="33"/>
      <c r="E56" s="101"/>
      <c r="F56" s="101"/>
      <c r="G56" s="101"/>
      <c r="H56" s="101"/>
      <c r="I56" s="33"/>
      <c r="J56" s="16"/>
    </row>
    <row r="57" spans="1:10" ht="14.25" x14ac:dyDescent="0.2">
      <c r="A57" s="102" t="s">
        <v>36</v>
      </c>
      <c r="B57" s="103"/>
      <c r="C57" s="104" t="s">
        <v>471</v>
      </c>
      <c r="D57" s="105"/>
      <c r="E57" s="105"/>
      <c r="F57" s="105"/>
      <c r="G57" s="105"/>
      <c r="H57" s="105"/>
      <c r="I57" s="105"/>
      <c r="J57" s="106"/>
    </row>
    <row r="58" spans="1:10" ht="14.45" customHeight="1" x14ac:dyDescent="0.2">
      <c r="A58" s="14"/>
      <c r="B58" s="33"/>
      <c r="C58" s="107" t="s">
        <v>37</v>
      </c>
      <c r="D58" s="107"/>
      <c r="E58" s="107"/>
      <c r="F58" s="107"/>
      <c r="G58" s="33"/>
      <c r="H58" s="33"/>
      <c r="I58" s="33"/>
      <c r="J58" s="16"/>
    </row>
    <row r="59" spans="1:10" ht="14.25" x14ac:dyDescent="0.2">
      <c r="A59" s="102" t="s">
        <v>38</v>
      </c>
      <c r="B59" s="103"/>
      <c r="C59" s="104" t="s">
        <v>472</v>
      </c>
      <c r="D59" s="105"/>
      <c r="E59" s="105"/>
      <c r="F59" s="105"/>
      <c r="G59" s="105"/>
      <c r="H59" s="105"/>
      <c r="I59" s="105"/>
      <c r="J59" s="106"/>
    </row>
    <row r="60" spans="1:10" ht="14.45" customHeight="1" x14ac:dyDescent="0.2">
      <c r="A60" s="22"/>
      <c r="B60" s="23"/>
      <c r="C60" s="108" t="s">
        <v>39</v>
      </c>
      <c r="D60" s="108"/>
      <c r="E60" s="108"/>
      <c r="F60" s="108"/>
      <c r="G60" s="108"/>
      <c r="H60" s="23"/>
      <c r="I60" s="23"/>
      <c r="J60" s="24"/>
    </row>
    <row r="67" ht="27" customHeight="1" x14ac:dyDescent="0.2"/>
    <row r="71" ht="38.450000000000003" customHeight="1" x14ac:dyDescent="0.2"/>
  </sheetData>
  <sheetProtection formatCells="0" insertRows="0"/>
  <mergeCells count="122">
    <mergeCell ref="C50:D50"/>
    <mergeCell ref="E50:F50"/>
    <mergeCell ref="G50:I50"/>
    <mergeCell ref="A51:B51"/>
    <mergeCell ref="C51:J51"/>
    <mergeCell ref="A46:D46"/>
    <mergeCell ref="E46:I46"/>
    <mergeCell ref="E49:F49"/>
    <mergeCell ref="E47:F47"/>
    <mergeCell ref="G47:H47"/>
    <mergeCell ref="E48:F48"/>
    <mergeCell ref="G48:H48"/>
    <mergeCell ref="A49:B49"/>
    <mergeCell ref="C49:D49"/>
    <mergeCell ref="G49:J49"/>
    <mergeCell ref="A34:D34"/>
    <mergeCell ref="E34:I34"/>
    <mergeCell ref="E35:F35"/>
    <mergeCell ref="G35:H35"/>
    <mergeCell ref="A36:D36"/>
    <mergeCell ref="E45:F45"/>
    <mergeCell ref="E43:F43"/>
    <mergeCell ref="A42:D42"/>
    <mergeCell ref="E42:I42"/>
    <mergeCell ref="C43:D43"/>
    <mergeCell ref="G43:I43"/>
    <mergeCell ref="A44:D44"/>
    <mergeCell ref="E44:I44"/>
    <mergeCell ref="G45:H45"/>
    <mergeCell ref="E36:I36"/>
    <mergeCell ref="D37:I37"/>
    <mergeCell ref="A38:D38"/>
    <mergeCell ref="E38:I38"/>
    <mergeCell ref="E39:F39"/>
    <mergeCell ref="G39:H39"/>
    <mergeCell ref="A40:D40"/>
    <mergeCell ref="E40:I40"/>
    <mergeCell ref="A30:B30"/>
    <mergeCell ref="D30:G30"/>
    <mergeCell ref="A31:B31"/>
    <mergeCell ref="E31:F31"/>
    <mergeCell ref="G31:H31"/>
    <mergeCell ref="I31:J31"/>
    <mergeCell ref="A32:B32"/>
    <mergeCell ref="D32:G32"/>
    <mergeCell ref="E33:F33"/>
    <mergeCell ref="G33:H33"/>
    <mergeCell ref="E28:F28"/>
    <mergeCell ref="G28:H28"/>
    <mergeCell ref="A26:B26"/>
    <mergeCell ref="E27:F27"/>
    <mergeCell ref="G27:H27"/>
    <mergeCell ref="C26:J26"/>
    <mergeCell ref="A28:B28"/>
    <mergeCell ref="I28:J28"/>
    <mergeCell ref="E29:F29"/>
    <mergeCell ref="G29:H29"/>
    <mergeCell ref="E21:F21"/>
    <mergeCell ref="G21:H21"/>
    <mergeCell ref="E25:F25"/>
    <mergeCell ref="G25:H25"/>
    <mergeCell ref="E23:F23"/>
    <mergeCell ref="G23:H23"/>
    <mergeCell ref="A22:B22"/>
    <mergeCell ref="C22:J22"/>
    <mergeCell ref="A24:B24"/>
    <mergeCell ref="C24:J24"/>
    <mergeCell ref="E20:F20"/>
    <mergeCell ref="A16:B16"/>
    <mergeCell ref="C16:D16"/>
    <mergeCell ref="A17:J17"/>
    <mergeCell ref="A18:B18"/>
    <mergeCell ref="C18:J18"/>
    <mergeCell ref="E19:F19"/>
    <mergeCell ref="G19:H19"/>
    <mergeCell ref="A20:B20"/>
    <mergeCell ref="C20:D20"/>
    <mergeCell ref="G20:J20"/>
    <mergeCell ref="E14:F14"/>
    <mergeCell ref="E15:F15"/>
    <mergeCell ref="A12:B12"/>
    <mergeCell ref="C12:D12"/>
    <mergeCell ref="E12:F12"/>
    <mergeCell ref="G12:H12"/>
    <mergeCell ref="E13:F13"/>
    <mergeCell ref="G13:H13"/>
    <mergeCell ref="A14:B14"/>
    <mergeCell ref="C14:D14"/>
    <mergeCell ref="H14:I14"/>
    <mergeCell ref="G15:H15"/>
    <mergeCell ref="A1:C1"/>
    <mergeCell ref="A2:J2"/>
    <mergeCell ref="A4:D4"/>
    <mergeCell ref="E4:F4"/>
    <mergeCell ref="H4:I4"/>
    <mergeCell ref="A5:J5"/>
    <mergeCell ref="E11:F11"/>
    <mergeCell ref="G11:H11"/>
    <mergeCell ref="E9:F9"/>
    <mergeCell ref="G9:H9"/>
    <mergeCell ref="A8:I8"/>
    <mergeCell ref="A10:B10"/>
    <mergeCell ref="C10:D10"/>
    <mergeCell ref="F10:G10"/>
    <mergeCell ref="H10:I10"/>
    <mergeCell ref="E56:F56"/>
    <mergeCell ref="G56:H56"/>
    <mergeCell ref="A57:B57"/>
    <mergeCell ref="C57:J57"/>
    <mergeCell ref="C58:F58"/>
    <mergeCell ref="A59:B59"/>
    <mergeCell ref="C59:J59"/>
    <mergeCell ref="C60:G60"/>
    <mergeCell ref="C52:I52"/>
    <mergeCell ref="A53:B53"/>
    <mergeCell ref="C53:E53"/>
    <mergeCell ref="F53:G53"/>
    <mergeCell ref="H53:J53"/>
    <mergeCell ref="E54:F54"/>
    <mergeCell ref="G54:H54"/>
    <mergeCell ref="A55:B55"/>
    <mergeCell ref="C55:J55"/>
  </mergeCells>
  <dataValidations count="3">
    <dataValidation type="list" allowBlank="1" showInputMessage="1" showErrorMessage="1" sqref="C32" xr:uid="{00000000-0002-0000-0000-000000000000}">
      <formula1>$H$32:$I$32</formula1>
    </dataValidation>
    <dataValidation type="list" allowBlank="1" showInputMessage="1" showErrorMessage="1" sqref="C30" xr:uid="{00000000-0002-0000-0000-000001000000}">
      <formula1>$H$30:$I$30</formula1>
    </dataValidation>
    <dataValidation type="list" allowBlank="1" showInputMessage="1" showErrorMessage="1" sqref="C49:D49" xr:uid="{00000000-0002-0000-0000-000002000000}">
      <formula1>$J$47:$J$48</formula1>
    </dataValidation>
  </dataValidations>
  <hyperlinks>
    <hyperlink ref="C24" r:id="rId1" xr:uid="{7FF6EEE6-A4DC-4446-AA12-40569D62D80D}"/>
    <hyperlink ref="C26" r:id="rId2" xr:uid="{FEF55E70-8313-4894-ACD7-774D6460AA0A}"/>
    <hyperlink ref="C55" r:id="rId3" xr:uid="{AEB01019-B6D6-4146-BF2F-C51F09454F7F}"/>
  </hyperlinks>
  <pageMargins left="0.7" right="0.7" top="0.75" bottom="0.75" header="0.3" footer="0.3"/>
  <pageSetup paperSize="9" scale="82" orientation="portrait" r:id="rId4"/>
  <ignoredErrors>
    <ignoredError sqref="C10 C12 C14 C16"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5"/>
  <sheetViews>
    <sheetView view="pageBreakPreview" zoomScale="110" zoomScaleNormal="100" workbookViewId="0">
      <selection activeCell="G19" sqref="G19"/>
    </sheetView>
  </sheetViews>
  <sheetFormatPr defaultColWidth="8.85546875" defaultRowHeight="12.75" x14ac:dyDescent="0.2"/>
  <cols>
    <col min="1" max="7" width="8.85546875" style="9"/>
    <col min="8" max="9" width="15.7109375" style="26" customWidth="1"/>
    <col min="10" max="10" width="10.28515625" style="9" bestFit="1" customWidth="1"/>
    <col min="11" max="16384" width="8.85546875" style="9"/>
  </cols>
  <sheetData>
    <row r="1" spans="1:9" x14ac:dyDescent="0.2">
      <c r="A1" s="174" t="s">
        <v>40</v>
      </c>
      <c r="B1" s="175"/>
      <c r="C1" s="175"/>
      <c r="D1" s="175"/>
      <c r="E1" s="175"/>
      <c r="F1" s="175"/>
      <c r="G1" s="175"/>
      <c r="H1" s="175"/>
      <c r="I1" s="175"/>
    </row>
    <row r="2" spans="1:9" x14ac:dyDescent="0.2">
      <c r="A2" s="176" t="s">
        <v>473</v>
      </c>
      <c r="B2" s="177"/>
      <c r="C2" s="177"/>
      <c r="D2" s="177"/>
      <c r="E2" s="177"/>
      <c r="F2" s="177"/>
      <c r="G2" s="177"/>
      <c r="H2" s="177"/>
      <c r="I2" s="177"/>
    </row>
    <row r="3" spans="1:9" x14ac:dyDescent="0.2">
      <c r="A3" s="178" t="s">
        <v>41</v>
      </c>
      <c r="B3" s="179"/>
      <c r="C3" s="179"/>
      <c r="D3" s="179"/>
      <c r="E3" s="179"/>
      <c r="F3" s="179"/>
      <c r="G3" s="179"/>
      <c r="H3" s="179"/>
      <c r="I3" s="179"/>
    </row>
    <row r="4" spans="1:9" x14ac:dyDescent="0.2">
      <c r="A4" s="180" t="s">
        <v>474</v>
      </c>
      <c r="B4" s="181"/>
      <c r="C4" s="181"/>
      <c r="D4" s="181"/>
      <c r="E4" s="181"/>
      <c r="F4" s="181"/>
      <c r="G4" s="181"/>
      <c r="H4" s="181"/>
      <c r="I4" s="182"/>
    </row>
    <row r="5" spans="1:9" ht="33.75" x14ac:dyDescent="0.2">
      <c r="A5" s="185" t="s">
        <v>42</v>
      </c>
      <c r="B5" s="186"/>
      <c r="C5" s="186"/>
      <c r="D5" s="186"/>
      <c r="E5" s="186"/>
      <c r="F5" s="186"/>
      <c r="G5" s="75" t="s">
        <v>43</v>
      </c>
      <c r="H5" s="76" t="s">
        <v>44</v>
      </c>
      <c r="I5" s="76" t="s">
        <v>45</v>
      </c>
    </row>
    <row r="6" spans="1:9" x14ac:dyDescent="0.2">
      <c r="A6" s="183">
        <v>1</v>
      </c>
      <c r="B6" s="184"/>
      <c r="C6" s="184"/>
      <c r="D6" s="184"/>
      <c r="E6" s="184"/>
      <c r="F6" s="184"/>
      <c r="G6" s="77">
        <v>2</v>
      </c>
      <c r="H6" s="76">
        <v>3</v>
      </c>
      <c r="I6" s="76">
        <v>4</v>
      </c>
    </row>
    <row r="7" spans="1:9" x14ac:dyDescent="0.2">
      <c r="A7" s="187"/>
      <c r="B7" s="187"/>
      <c r="C7" s="187"/>
      <c r="D7" s="187"/>
      <c r="E7" s="187"/>
      <c r="F7" s="187"/>
      <c r="G7" s="187"/>
      <c r="H7" s="187"/>
      <c r="I7" s="188"/>
    </row>
    <row r="8" spans="1:9" ht="12.75" customHeight="1" x14ac:dyDescent="0.2">
      <c r="A8" s="167" t="s">
        <v>46</v>
      </c>
      <c r="B8" s="167"/>
      <c r="C8" s="167"/>
      <c r="D8" s="167"/>
      <c r="E8" s="167"/>
      <c r="F8" s="167"/>
      <c r="G8" s="68">
        <v>1</v>
      </c>
      <c r="H8" s="78">
        <v>0</v>
      </c>
      <c r="I8" s="78">
        <v>0</v>
      </c>
    </row>
    <row r="9" spans="1:9" ht="12.75" customHeight="1" x14ac:dyDescent="0.2">
      <c r="A9" s="168" t="s">
        <v>47</v>
      </c>
      <c r="B9" s="168"/>
      <c r="C9" s="168"/>
      <c r="D9" s="168"/>
      <c r="E9" s="168"/>
      <c r="F9" s="168"/>
      <c r="G9" s="69">
        <v>2</v>
      </c>
      <c r="H9" s="79">
        <f>H10+H17+H27+H38+H43</f>
        <v>480551855.03000009</v>
      </c>
      <c r="I9" s="79">
        <f>I10+I17+I27+I38+I43</f>
        <v>795280411.37</v>
      </c>
    </row>
    <row r="10" spans="1:9" ht="12.75" customHeight="1" x14ac:dyDescent="0.2">
      <c r="A10" s="171" t="s">
        <v>48</v>
      </c>
      <c r="B10" s="171"/>
      <c r="C10" s="171"/>
      <c r="D10" s="171"/>
      <c r="E10" s="171"/>
      <c r="F10" s="171"/>
      <c r="G10" s="69">
        <v>3</v>
      </c>
      <c r="H10" s="79">
        <f>H11+H12+H13+H14+H15+H16</f>
        <v>40411655.969999999</v>
      </c>
      <c r="I10" s="79">
        <f>I11+I12+I13+I14+I15+I16</f>
        <v>50298177.219999999</v>
      </c>
    </row>
    <row r="11" spans="1:9" ht="12.75" customHeight="1" x14ac:dyDescent="0.2">
      <c r="A11" s="166" t="s">
        <v>49</v>
      </c>
      <c r="B11" s="166"/>
      <c r="C11" s="166"/>
      <c r="D11" s="166"/>
      <c r="E11" s="166"/>
      <c r="F11" s="166"/>
      <c r="G11" s="68">
        <v>4</v>
      </c>
      <c r="H11" s="78">
        <v>2075707.79</v>
      </c>
      <c r="I11" s="78">
        <v>2109444.9500000002</v>
      </c>
    </row>
    <row r="12" spans="1:9" ht="23.45" customHeight="1" x14ac:dyDescent="0.2">
      <c r="A12" s="166" t="s">
        <v>50</v>
      </c>
      <c r="B12" s="166"/>
      <c r="C12" s="166"/>
      <c r="D12" s="166"/>
      <c r="E12" s="166"/>
      <c r="F12" s="166"/>
      <c r="G12" s="68">
        <v>5</v>
      </c>
      <c r="H12" s="78">
        <v>25433807.890000001</v>
      </c>
      <c r="I12" s="78">
        <v>38770412.119999997</v>
      </c>
    </row>
    <row r="13" spans="1:9" ht="12.75" customHeight="1" x14ac:dyDescent="0.2">
      <c r="A13" s="166" t="s">
        <v>51</v>
      </c>
      <c r="B13" s="166"/>
      <c r="C13" s="166"/>
      <c r="D13" s="166"/>
      <c r="E13" s="166"/>
      <c r="F13" s="166"/>
      <c r="G13" s="68">
        <v>6</v>
      </c>
      <c r="H13" s="78">
        <v>3697623.57</v>
      </c>
      <c r="I13" s="78">
        <v>3852845.57</v>
      </c>
    </row>
    <row r="14" spans="1:9" ht="12.75" customHeight="1" x14ac:dyDescent="0.2">
      <c r="A14" s="166" t="s">
        <v>52</v>
      </c>
      <c r="B14" s="166"/>
      <c r="C14" s="166"/>
      <c r="D14" s="166"/>
      <c r="E14" s="166"/>
      <c r="F14" s="166"/>
      <c r="G14" s="68">
        <v>7</v>
      </c>
      <c r="H14" s="78">
        <v>778912.46</v>
      </c>
      <c r="I14" s="78">
        <v>559533.61</v>
      </c>
    </row>
    <row r="15" spans="1:9" ht="12.75" customHeight="1" x14ac:dyDescent="0.2">
      <c r="A15" s="166" t="s">
        <v>53</v>
      </c>
      <c r="B15" s="166"/>
      <c r="C15" s="166"/>
      <c r="D15" s="166"/>
      <c r="E15" s="166"/>
      <c r="F15" s="166"/>
      <c r="G15" s="68">
        <v>8</v>
      </c>
      <c r="H15" s="78">
        <v>8425604.2599999998</v>
      </c>
      <c r="I15" s="78">
        <v>5005940.97</v>
      </c>
    </row>
    <row r="16" spans="1:9" ht="12.75" customHeight="1" x14ac:dyDescent="0.2">
      <c r="A16" s="166" t="s">
        <v>54</v>
      </c>
      <c r="B16" s="166"/>
      <c r="C16" s="166"/>
      <c r="D16" s="166"/>
      <c r="E16" s="166"/>
      <c r="F16" s="166"/>
      <c r="G16" s="68">
        <v>9</v>
      </c>
      <c r="H16" s="78">
        <v>0</v>
      </c>
      <c r="I16" s="78">
        <v>0</v>
      </c>
    </row>
    <row r="17" spans="1:9" ht="12.75" customHeight="1" x14ac:dyDescent="0.2">
      <c r="A17" s="171" t="s">
        <v>55</v>
      </c>
      <c r="B17" s="171"/>
      <c r="C17" s="171"/>
      <c r="D17" s="171"/>
      <c r="E17" s="171"/>
      <c r="F17" s="171"/>
      <c r="G17" s="69">
        <v>10</v>
      </c>
      <c r="H17" s="79">
        <f>H18+H19+H20+H21+H22+H23+H24+H25+H26</f>
        <v>410735579.56000006</v>
      </c>
      <c r="I17" s="79">
        <f>I18+I19+I20+I21+I22+I23+I24+I25+I26</f>
        <v>715348443.11000001</v>
      </c>
    </row>
    <row r="18" spans="1:9" ht="12.75" customHeight="1" x14ac:dyDescent="0.2">
      <c r="A18" s="166" t="s">
        <v>56</v>
      </c>
      <c r="B18" s="166"/>
      <c r="C18" s="166"/>
      <c r="D18" s="166"/>
      <c r="E18" s="166"/>
      <c r="F18" s="166"/>
      <c r="G18" s="68">
        <v>11</v>
      </c>
      <c r="H18" s="78">
        <v>24513950.199999999</v>
      </c>
      <c r="I18" s="78">
        <v>91020997.739999995</v>
      </c>
    </row>
    <row r="19" spans="1:9" ht="12.75" customHeight="1" x14ac:dyDescent="0.2">
      <c r="A19" s="166" t="s">
        <v>57</v>
      </c>
      <c r="B19" s="166"/>
      <c r="C19" s="166"/>
      <c r="D19" s="166"/>
      <c r="E19" s="166"/>
      <c r="F19" s="166"/>
      <c r="G19" s="68">
        <v>12</v>
      </c>
      <c r="H19" s="78">
        <v>135373008.61000001</v>
      </c>
      <c r="I19" s="78">
        <v>267106311.58000001</v>
      </c>
    </row>
    <row r="20" spans="1:9" ht="12.75" customHeight="1" x14ac:dyDescent="0.2">
      <c r="A20" s="166" t="s">
        <v>58</v>
      </c>
      <c r="B20" s="166"/>
      <c r="C20" s="166"/>
      <c r="D20" s="166"/>
      <c r="E20" s="166"/>
      <c r="F20" s="166"/>
      <c r="G20" s="68">
        <v>13</v>
      </c>
      <c r="H20" s="78">
        <v>149836111.62</v>
      </c>
      <c r="I20" s="78">
        <v>239531575.83000001</v>
      </c>
    </row>
    <row r="21" spans="1:9" ht="12.75" customHeight="1" x14ac:dyDescent="0.2">
      <c r="A21" s="166" t="s">
        <v>59</v>
      </c>
      <c r="B21" s="166"/>
      <c r="C21" s="166"/>
      <c r="D21" s="166"/>
      <c r="E21" s="166"/>
      <c r="F21" s="166"/>
      <c r="G21" s="68">
        <v>14</v>
      </c>
      <c r="H21" s="78">
        <v>20145611.350000001</v>
      </c>
      <c r="I21" s="78">
        <v>57101933.82</v>
      </c>
    </row>
    <row r="22" spans="1:9" ht="12.75" customHeight="1" x14ac:dyDescent="0.2">
      <c r="A22" s="166" t="s">
        <v>60</v>
      </c>
      <c r="B22" s="166"/>
      <c r="C22" s="166"/>
      <c r="D22" s="166"/>
      <c r="E22" s="166"/>
      <c r="F22" s="166"/>
      <c r="G22" s="68">
        <v>15</v>
      </c>
      <c r="H22" s="78">
        <v>0</v>
      </c>
      <c r="I22" s="78">
        <v>15408028</v>
      </c>
    </row>
    <row r="23" spans="1:9" ht="12.75" customHeight="1" x14ac:dyDescent="0.2">
      <c r="A23" s="166" t="s">
        <v>61</v>
      </c>
      <c r="B23" s="166"/>
      <c r="C23" s="166"/>
      <c r="D23" s="166"/>
      <c r="E23" s="166"/>
      <c r="F23" s="166"/>
      <c r="G23" s="68">
        <v>16</v>
      </c>
      <c r="H23" s="78">
        <v>3689078.36</v>
      </c>
      <c r="I23" s="78">
        <v>1112927.26</v>
      </c>
    </row>
    <row r="24" spans="1:9" ht="12.75" customHeight="1" x14ac:dyDescent="0.2">
      <c r="A24" s="166" t="s">
        <v>62</v>
      </c>
      <c r="B24" s="166"/>
      <c r="C24" s="166"/>
      <c r="D24" s="166"/>
      <c r="E24" s="166"/>
      <c r="F24" s="166"/>
      <c r="G24" s="68">
        <v>17</v>
      </c>
      <c r="H24" s="78">
        <v>63479461.979999997</v>
      </c>
      <c r="I24" s="78">
        <v>21359967.629999999</v>
      </c>
    </row>
    <row r="25" spans="1:9" ht="12.75" customHeight="1" x14ac:dyDescent="0.2">
      <c r="A25" s="166" t="s">
        <v>63</v>
      </c>
      <c r="B25" s="166"/>
      <c r="C25" s="166"/>
      <c r="D25" s="166"/>
      <c r="E25" s="166"/>
      <c r="F25" s="166"/>
      <c r="G25" s="68">
        <v>18</v>
      </c>
      <c r="H25" s="78">
        <v>0</v>
      </c>
      <c r="I25" s="78">
        <v>5714310</v>
      </c>
    </row>
    <row r="26" spans="1:9" ht="12.75" customHeight="1" x14ac:dyDescent="0.2">
      <c r="A26" s="166" t="s">
        <v>64</v>
      </c>
      <c r="B26" s="166"/>
      <c r="C26" s="166"/>
      <c r="D26" s="166"/>
      <c r="E26" s="166"/>
      <c r="F26" s="166"/>
      <c r="G26" s="68">
        <v>19</v>
      </c>
      <c r="H26" s="78">
        <v>13698357.439999999</v>
      </c>
      <c r="I26" s="78">
        <v>16992391.25</v>
      </c>
    </row>
    <row r="27" spans="1:9" ht="12.75" customHeight="1" x14ac:dyDescent="0.2">
      <c r="A27" s="171" t="s">
        <v>65</v>
      </c>
      <c r="B27" s="171"/>
      <c r="C27" s="171"/>
      <c r="D27" s="171"/>
      <c r="E27" s="171"/>
      <c r="F27" s="171"/>
      <c r="G27" s="69">
        <v>20</v>
      </c>
      <c r="H27" s="79">
        <f>SUM(H28:H37)</f>
        <v>1046673.44</v>
      </c>
      <c r="I27" s="79">
        <f>SUM(I28:I37)</f>
        <v>1070757.3899999999</v>
      </c>
    </row>
    <row r="28" spans="1:9" ht="12.75" customHeight="1" x14ac:dyDescent="0.2">
      <c r="A28" s="166" t="s">
        <v>66</v>
      </c>
      <c r="B28" s="166"/>
      <c r="C28" s="166"/>
      <c r="D28" s="166"/>
      <c r="E28" s="166"/>
      <c r="F28" s="166"/>
      <c r="G28" s="68">
        <v>21</v>
      </c>
      <c r="H28" s="78">
        <v>0</v>
      </c>
      <c r="I28" s="78">
        <v>0</v>
      </c>
    </row>
    <row r="29" spans="1:9" ht="12.75" customHeight="1" x14ac:dyDescent="0.2">
      <c r="A29" s="166" t="s">
        <v>67</v>
      </c>
      <c r="B29" s="166"/>
      <c r="C29" s="166"/>
      <c r="D29" s="166"/>
      <c r="E29" s="166"/>
      <c r="F29" s="166"/>
      <c r="G29" s="68">
        <v>22</v>
      </c>
      <c r="H29" s="78">
        <v>0</v>
      </c>
      <c r="I29" s="78">
        <v>0</v>
      </c>
    </row>
    <row r="30" spans="1:9" ht="12.75" customHeight="1" x14ac:dyDescent="0.2">
      <c r="A30" s="166" t="s">
        <v>68</v>
      </c>
      <c r="B30" s="166"/>
      <c r="C30" s="166"/>
      <c r="D30" s="166"/>
      <c r="E30" s="166"/>
      <c r="F30" s="166"/>
      <c r="G30" s="68">
        <v>23</v>
      </c>
      <c r="H30" s="78">
        <v>0</v>
      </c>
      <c r="I30" s="78">
        <v>0</v>
      </c>
    </row>
    <row r="31" spans="1:9" ht="24.6" customHeight="1" x14ac:dyDescent="0.2">
      <c r="A31" s="166" t="s">
        <v>69</v>
      </c>
      <c r="B31" s="166"/>
      <c r="C31" s="166"/>
      <c r="D31" s="166"/>
      <c r="E31" s="166"/>
      <c r="F31" s="166"/>
      <c r="G31" s="68">
        <v>24</v>
      </c>
      <c r="H31" s="78">
        <v>0</v>
      </c>
      <c r="I31" s="78">
        <v>0</v>
      </c>
    </row>
    <row r="32" spans="1:9" ht="24" customHeight="1" x14ac:dyDescent="0.2">
      <c r="A32" s="166" t="s">
        <v>70</v>
      </c>
      <c r="B32" s="166"/>
      <c r="C32" s="166"/>
      <c r="D32" s="166"/>
      <c r="E32" s="166"/>
      <c r="F32" s="166"/>
      <c r="G32" s="68">
        <v>25</v>
      </c>
      <c r="H32" s="78">
        <v>0</v>
      </c>
      <c r="I32" s="78">
        <v>0</v>
      </c>
    </row>
    <row r="33" spans="1:9" ht="26.45" customHeight="1" x14ac:dyDescent="0.2">
      <c r="A33" s="166" t="s">
        <v>71</v>
      </c>
      <c r="B33" s="166"/>
      <c r="C33" s="166"/>
      <c r="D33" s="166"/>
      <c r="E33" s="166"/>
      <c r="F33" s="166"/>
      <c r="G33" s="68">
        <v>26</v>
      </c>
      <c r="H33" s="78">
        <v>0</v>
      </c>
      <c r="I33" s="78">
        <v>0</v>
      </c>
    </row>
    <row r="34" spans="1:9" ht="12.75" customHeight="1" x14ac:dyDescent="0.2">
      <c r="A34" s="166" t="s">
        <v>72</v>
      </c>
      <c r="B34" s="166"/>
      <c r="C34" s="166"/>
      <c r="D34" s="166"/>
      <c r="E34" s="166"/>
      <c r="F34" s="166"/>
      <c r="G34" s="68">
        <v>27</v>
      </c>
      <c r="H34" s="78">
        <v>680456.21</v>
      </c>
      <c r="I34" s="78">
        <v>680456.21</v>
      </c>
    </row>
    <row r="35" spans="1:9" ht="12.75" customHeight="1" x14ac:dyDescent="0.2">
      <c r="A35" s="166" t="s">
        <v>73</v>
      </c>
      <c r="B35" s="166"/>
      <c r="C35" s="166"/>
      <c r="D35" s="166"/>
      <c r="E35" s="166"/>
      <c r="F35" s="166"/>
      <c r="G35" s="68">
        <v>28</v>
      </c>
      <c r="H35" s="78">
        <v>366217.23</v>
      </c>
      <c r="I35" s="78">
        <v>390301.18</v>
      </c>
    </row>
    <row r="36" spans="1:9" ht="12.75" customHeight="1" x14ac:dyDescent="0.2">
      <c r="A36" s="166" t="s">
        <v>74</v>
      </c>
      <c r="B36" s="166"/>
      <c r="C36" s="166"/>
      <c r="D36" s="166"/>
      <c r="E36" s="166"/>
      <c r="F36" s="166"/>
      <c r="G36" s="68">
        <v>29</v>
      </c>
      <c r="H36" s="78">
        <v>0</v>
      </c>
      <c r="I36" s="78">
        <v>0</v>
      </c>
    </row>
    <row r="37" spans="1:9" ht="12.75" customHeight="1" x14ac:dyDescent="0.2">
      <c r="A37" s="166" t="s">
        <v>75</v>
      </c>
      <c r="B37" s="166"/>
      <c r="C37" s="166"/>
      <c r="D37" s="166"/>
      <c r="E37" s="166"/>
      <c r="F37" s="166"/>
      <c r="G37" s="68">
        <v>30</v>
      </c>
      <c r="H37" s="78">
        <v>0</v>
      </c>
      <c r="I37" s="78">
        <v>0</v>
      </c>
    </row>
    <row r="38" spans="1:9" ht="12.75" customHeight="1" x14ac:dyDescent="0.2">
      <c r="A38" s="171" t="s">
        <v>76</v>
      </c>
      <c r="B38" s="171"/>
      <c r="C38" s="171"/>
      <c r="D38" s="171"/>
      <c r="E38" s="171"/>
      <c r="F38" s="171"/>
      <c r="G38" s="69">
        <v>31</v>
      </c>
      <c r="H38" s="79">
        <f>H39+H40+H41+H42</f>
        <v>0</v>
      </c>
      <c r="I38" s="79">
        <f>I39+I40+I41+I42</f>
        <v>0</v>
      </c>
    </row>
    <row r="39" spans="1:9" ht="12.75" customHeight="1" x14ac:dyDescent="0.2">
      <c r="A39" s="166" t="s">
        <v>77</v>
      </c>
      <c r="B39" s="166"/>
      <c r="C39" s="166"/>
      <c r="D39" s="166"/>
      <c r="E39" s="166"/>
      <c r="F39" s="166"/>
      <c r="G39" s="68">
        <v>32</v>
      </c>
      <c r="H39" s="78">
        <v>0</v>
      </c>
      <c r="I39" s="78">
        <v>0</v>
      </c>
    </row>
    <row r="40" spans="1:9" ht="12.75" customHeight="1" x14ac:dyDescent="0.2">
      <c r="A40" s="166" t="s">
        <v>78</v>
      </c>
      <c r="B40" s="166"/>
      <c r="C40" s="166"/>
      <c r="D40" s="166"/>
      <c r="E40" s="166"/>
      <c r="F40" s="166"/>
      <c r="G40" s="68">
        <v>33</v>
      </c>
      <c r="H40" s="78">
        <v>0</v>
      </c>
      <c r="I40" s="78">
        <v>0</v>
      </c>
    </row>
    <row r="41" spans="1:9" ht="12.75" customHeight="1" x14ac:dyDescent="0.2">
      <c r="A41" s="166" t="s">
        <v>79</v>
      </c>
      <c r="B41" s="166"/>
      <c r="C41" s="166"/>
      <c r="D41" s="166"/>
      <c r="E41" s="166"/>
      <c r="F41" s="166"/>
      <c r="G41" s="68">
        <v>34</v>
      </c>
      <c r="H41" s="78">
        <v>0</v>
      </c>
      <c r="I41" s="78">
        <v>0</v>
      </c>
    </row>
    <row r="42" spans="1:9" ht="12.75" customHeight="1" x14ac:dyDescent="0.2">
      <c r="A42" s="166" t="s">
        <v>80</v>
      </c>
      <c r="B42" s="166"/>
      <c r="C42" s="166"/>
      <c r="D42" s="166"/>
      <c r="E42" s="166"/>
      <c r="F42" s="166"/>
      <c r="G42" s="68">
        <v>35</v>
      </c>
      <c r="H42" s="78">
        <v>0</v>
      </c>
      <c r="I42" s="78">
        <v>0</v>
      </c>
    </row>
    <row r="43" spans="1:9" ht="12.75" customHeight="1" x14ac:dyDescent="0.2">
      <c r="A43" s="169" t="s">
        <v>81</v>
      </c>
      <c r="B43" s="169"/>
      <c r="C43" s="169"/>
      <c r="D43" s="169"/>
      <c r="E43" s="169"/>
      <c r="F43" s="169"/>
      <c r="G43" s="68">
        <v>36</v>
      </c>
      <c r="H43" s="78">
        <v>28357946.059999999</v>
      </c>
      <c r="I43" s="78">
        <v>28563033.649999999</v>
      </c>
    </row>
    <row r="44" spans="1:9" ht="12.75" customHeight="1" x14ac:dyDescent="0.2">
      <c r="A44" s="168" t="s">
        <v>82</v>
      </c>
      <c r="B44" s="168"/>
      <c r="C44" s="168"/>
      <c r="D44" s="168"/>
      <c r="E44" s="168"/>
      <c r="F44" s="168"/>
      <c r="G44" s="69">
        <v>37</v>
      </c>
      <c r="H44" s="79">
        <f>H45+H53+H60+H70</f>
        <v>351384156.32999998</v>
      </c>
      <c r="I44" s="79">
        <f>I45+I53+I60+I70</f>
        <v>552308791.42000008</v>
      </c>
    </row>
    <row r="45" spans="1:9" ht="12.75" customHeight="1" x14ac:dyDescent="0.2">
      <c r="A45" s="171" t="s">
        <v>83</v>
      </c>
      <c r="B45" s="171"/>
      <c r="C45" s="171"/>
      <c r="D45" s="171"/>
      <c r="E45" s="171"/>
      <c r="F45" s="171"/>
      <c r="G45" s="69">
        <v>38</v>
      </c>
      <c r="H45" s="79">
        <f>SUM(H46:H52)</f>
        <v>173613778.70999998</v>
      </c>
      <c r="I45" s="79">
        <f>SUM(I46:I52)</f>
        <v>308978347.46000004</v>
      </c>
    </row>
    <row r="46" spans="1:9" ht="12.75" customHeight="1" x14ac:dyDescent="0.2">
      <c r="A46" s="166" t="s">
        <v>84</v>
      </c>
      <c r="B46" s="166"/>
      <c r="C46" s="166"/>
      <c r="D46" s="166"/>
      <c r="E46" s="166"/>
      <c r="F46" s="166"/>
      <c r="G46" s="68">
        <v>39</v>
      </c>
      <c r="H46" s="78">
        <v>62890291.82</v>
      </c>
      <c r="I46" s="78">
        <v>100938412.97</v>
      </c>
    </row>
    <row r="47" spans="1:9" ht="12.75" customHeight="1" x14ac:dyDescent="0.2">
      <c r="A47" s="166" t="s">
        <v>85</v>
      </c>
      <c r="B47" s="166"/>
      <c r="C47" s="166"/>
      <c r="D47" s="166"/>
      <c r="E47" s="166"/>
      <c r="F47" s="166"/>
      <c r="G47" s="68">
        <v>40</v>
      </c>
      <c r="H47" s="78">
        <v>13615493.15</v>
      </c>
      <c r="I47" s="78">
        <v>29251726.629999999</v>
      </c>
    </row>
    <row r="48" spans="1:9" ht="12.75" customHeight="1" x14ac:dyDescent="0.2">
      <c r="A48" s="166" t="s">
        <v>86</v>
      </c>
      <c r="B48" s="166"/>
      <c r="C48" s="166"/>
      <c r="D48" s="166"/>
      <c r="E48" s="166"/>
      <c r="F48" s="166"/>
      <c r="G48" s="68">
        <v>41</v>
      </c>
      <c r="H48" s="78">
        <v>72220972.219999999</v>
      </c>
      <c r="I48" s="78">
        <v>98346943.510000005</v>
      </c>
    </row>
    <row r="49" spans="1:9" ht="12.75" customHeight="1" x14ac:dyDescent="0.2">
      <c r="A49" s="166" t="s">
        <v>87</v>
      </c>
      <c r="B49" s="166"/>
      <c r="C49" s="166"/>
      <c r="D49" s="166"/>
      <c r="E49" s="166"/>
      <c r="F49" s="166"/>
      <c r="G49" s="68">
        <v>42</v>
      </c>
      <c r="H49" s="78">
        <v>17635757.32</v>
      </c>
      <c r="I49" s="78">
        <v>21924398.190000001</v>
      </c>
    </row>
    <row r="50" spans="1:9" ht="12.75" customHeight="1" x14ac:dyDescent="0.2">
      <c r="A50" s="166" t="s">
        <v>88</v>
      </c>
      <c r="B50" s="166"/>
      <c r="C50" s="166"/>
      <c r="D50" s="166"/>
      <c r="E50" s="166"/>
      <c r="F50" s="166"/>
      <c r="G50" s="68">
        <v>43</v>
      </c>
      <c r="H50" s="78">
        <v>0</v>
      </c>
      <c r="I50" s="78">
        <v>0</v>
      </c>
    </row>
    <row r="51" spans="1:9" ht="12.75" customHeight="1" x14ac:dyDescent="0.2">
      <c r="A51" s="166" t="s">
        <v>89</v>
      </c>
      <c r="B51" s="166"/>
      <c r="C51" s="166"/>
      <c r="D51" s="166"/>
      <c r="E51" s="166"/>
      <c r="F51" s="166"/>
      <c r="G51" s="68">
        <v>44</v>
      </c>
      <c r="H51" s="78">
        <v>7251264.2000000002</v>
      </c>
      <c r="I51" s="78">
        <v>6419572.1600000001</v>
      </c>
    </row>
    <row r="52" spans="1:9" ht="12.75" customHeight="1" x14ac:dyDescent="0.2">
      <c r="A52" s="166" t="s">
        <v>90</v>
      </c>
      <c r="B52" s="166"/>
      <c r="C52" s="166"/>
      <c r="D52" s="166"/>
      <c r="E52" s="166"/>
      <c r="F52" s="166"/>
      <c r="G52" s="68">
        <v>45</v>
      </c>
      <c r="H52" s="78">
        <v>0</v>
      </c>
      <c r="I52" s="78">
        <v>52097294</v>
      </c>
    </row>
    <row r="53" spans="1:9" ht="12.75" customHeight="1" x14ac:dyDescent="0.2">
      <c r="A53" s="171" t="s">
        <v>91</v>
      </c>
      <c r="B53" s="171"/>
      <c r="C53" s="171"/>
      <c r="D53" s="171"/>
      <c r="E53" s="171"/>
      <c r="F53" s="171"/>
      <c r="G53" s="69">
        <v>46</v>
      </c>
      <c r="H53" s="79">
        <f>SUM(H54:H59)</f>
        <v>133529140.54999998</v>
      </c>
      <c r="I53" s="79">
        <f>SUM(I54:I59)</f>
        <v>203035764.44</v>
      </c>
    </row>
    <row r="54" spans="1:9" ht="12.75" customHeight="1" x14ac:dyDescent="0.2">
      <c r="A54" s="166" t="s">
        <v>92</v>
      </c>
      <c r="B54" s="166"/>
      <c r="C54" s="166"/>
      <c r="D54" s="166"/>
      <c r="E54" s="166"/>
      <c r="F54" s="166"/>
      <c r="G54" s="68">
        <v>47</v>
      </c>
      <c r="H54" s="78">
        <v>0</v>
      </c>
      <c r="I54" s="78">
        <v>0</v>
      </c>
    </row>
    <row r="55" spans="1:9" ht="12.75" customHeight="1" x14ac:dyDescent="0.2">
      <c r="A55" s="166" t="s">
        <v>93</v>
      </c>
      <c r="B55" s="166"/>
      <c r="C55" s="166"/>
      <c r="D55" s="166"/>
      <c r="E55" s="166"/>
      <c r="F55" s="166"/>
      <c r="G55" s="68">
        <v>48</v>
      </c>
      <c r="H55" s="78">
        <v>0</v>
      </c>
      <c r="I55" s="78">
        <v>0</v>
      </c>
    </row>
    <row r="56" spans="1:9" ht="12.75" customHeight="1" x14ac:dyDescent="0.2">
      <c r="A56" s="166" t="s">
        <v>94</v>
      </c>
      <c r="B56" s="166"/>
      <c r="C56" s="166"/>
      <c r="D56" s="166"/>
      <c r="E56" s="166"/>
      <c r="F56" s="166"/>
      <c r="G56" s="68">
        <v>49</v>
      </c>
      <c r="H56" s="78">
        <v>126308040.88</v>
      </c>
      <c r="I56" s="78">
        <v>174243524.81</v>
      </c>
    </row>
    <row r="57" spans="1:9" ht="12.75" customHeight="1" x14ac:dyDescent="0.2">
      <c r="A57" s="166" t="s">
        <v>95</v>
      </c>
      <c r="B57" s="166"/>
      <c r="C57" s="166"/>
      <c r="D57" s="166"/>
      <c r="E57" s="166"/>
      <c r="F57" s="166"/>
      <c r="G57" s="68">
        <v>50</v>
      </c>
      <c r="H57" s="78">
        <v>744126.85</v>
      </c>
      <c r="I57" s="78">
        <v>632559.68999999994</v>
      </c>
    </row>
    <row r="58" spans="1:9" ht="12.75" customHeight="1" x14ac:dyDescent="0.2">
      <c r="A58" s="166" t="s">
        <v>96</v>
      </c>
      <c r="B58" s="166"/>
      <c r="C58" s="166"/>
      <c r="D58" s="166"/>
      <c r="E58" s="166"/>
      <c r="F58" s="166"/>
      <c r="G58" s="68">
        <v>51</v>
      </c>
      <c r="H58" s="78">
        <v>5271391.46</v>
      </c>
      <c r="I58" s="78">
        <v>26688578.059999999</v>
      </c>
    </row>
    <row r="59" spans="1:9" ht="12.75" customHeight="1" x14ac:dyDescent="0.2">
      <c r="A59" s="166" t="s">
        <v>97</v>
      </c>
      <c r="B59" s="166"/>
      <c r="C59" s="166"/>
      <c r="D59" s="166"/>
      <c r="E59" s="166"/>
      <c r="F59" s="166"/>
      <c r="G59" s="68">
        <v>52</v>
      </c>
      <c r="H59" s="78">
        <v>1205581.3600000001</v>
      </c>
      <c r="I59" s="78">
        <v>1471101.88</v>
      </c>
    </row>
    <row r="60" spans="1:9" ht="12.75" customHeight="1" x14ac:dyDescent="0.2">
      <c r="A60" s="171" t="s">
        <v>98</v>
      </c>
      <c r="B60" s="171"/>
      <c r="C60" s="171"/>
      <c r="D60" s="171"/>
      <c r="E60" s="171"/>
      <c r="F60" s="171"/>
      <c r="G60" s="69">
        <v>53</v>
      </c>
      <c r="H60" s="79">
        <f>SUM(H61:H69)</f>
        <v>17103197.239999998</v>
      </c>
      <c r="I60" s="79">
        <f>SUM(I61:I69)</f>
        <v>55140.87</v>
      </c>
    </row>
    <row r="61" spans="1:9" ht="12.75" customHeight="1" x14ac:dyDescent="0.2">
      <c r="A61" s="166" t="s">
        <v>66</v>
      </c>
      <c r="B61" s="166"/>
      <c r="C61" s="166"/>
      <c r="D61" s="166"/>
      <c r="E61" s="166"/>
      <c r="F61" s="166"/>
      <c r="G61" s="68">
        <v>54</v>
      </c>
      <c r="H61" s="78">
        <v>0</v>
      </c>
      <c r="I61" s="78">
        <v>0</v>
      </c>
    </row>
    <row r="62" spans="1:9" ht="12.75" customHeight="1" x14ac:dyDescent="0.2">
      <c r="A62" s="166" t="s">
        <v>67</v>
      </c>
      <c r="B62" s="166"/>
      <c r="C62" s="166"/>
      <c r="D62" s="166"/>
      <c r="E62" s="166"/>
      <c r="F62" s="166"/>
      <c r="G62" s="68">
        <v>55</v>
      </c>
      <c r="H62" s="78">
        <v>0</v>
      </c>
      <c r="I62" s="78">
        <v>0</v>
      </c>
    </row>
    <row r="63" spans="1:9" ht="12.75" customHeight="1" x14ac:dyDescent="0.2">
      <c r="A63" s="166" t="s">
        <v>68</v>
      </c>
      <c r="B63" s="166"/>
      <c r="C63" s="166"/>
      <c r="D63" s="166"/>
      <c r="E63" s="166"/>
      <c r="F63" s="166"/>
      <c r="G63" s="68">
        <v>56</v>
      </c>
      <c r="H63" s="78">
        <v>0</v>
      </c>
      <c r="I63" s="78">
        <v>0</v>
      </c>
    </row>
    <row r="64" spans="1:9" ht="23.45" customHeight="1" x14ac:dyDescent="0.2">
      <c r="A64" s="166" t="s">
        <v>99</v>
      </c>
      <c r="B64" s="166"/>
      <c r="C64" s="166"/>
      <c r="D64" s="166"/>
      <c r="E64" s="166"/>
      <c r="F64" s="166"/>
      <c r="G64" s="68">
        <v>57</v>
      </c>
      <c r="H64" s="78">
        <v>0</v>
      </c>
      <c r="I64" s="78">
        <v>0</v>
      </c>
    </row>
    <row r="65" spans="1:9" ht="21" customHeight="1" x14ac:dyDescent="0.2">
      <c r="A65" s="166" t="s">
        <v>100</v>
      </c>
      <c r="B65" s="166"/>
      <c r="C65" s="166"/>
      <c r="D65" s="166"/>
      <c r="E65" s="166"/>
      <c r="F65" s="166"/>
      <c r="G65" s="68">
        <v>58</v>
      </c>
      <c r="H65" s="78">
        <v>0</v>
      </c>
      <c r="I65" s="78">
        <v>0</v>
      </c>
    </row>
    <row r="66" spans="1:9" ht="22.9" customHeight="1" x14ac:dyDescent="0.2">
      <c r="A66" s="166" t="s">
        <v>71</v>
      </c>
      <c r="B66" s="166"/>
      <c r="C66" s="166"/>
      <c r="D66" s="166"/>
      <c r="E66" s="166"/>
      <c r="F66" s="166"/>
      <c r="G66" s="68">
        <v>59</v>
      </c>
      <c r="H66" s="78">
        <v>0</v>
      </c>
      <c r="I66" s="78">
        <v>0</v>
      </c>
    </row>
    <row r="67" spans="1:9" ht="12.75" customHeight="1" x14ac:dyDescent="0.2">
      <c r="A67" s="166" t="s">
        <v>72</v>
      </c>
      <c r="B67" s="166"/>
      <c r="C67" s="166"/>
      <c r="D67" s="166"/>
      <c r="E67" s="166"/>
      <c r="F67" s="166"/>
      <c r="G67" s="68">
        <v>60</v>
      </c>
      <c r="H67" s="78">
        <v>2099.91</v>
      </c>
      <c r="I67" s="78">
        <v>0</v>
      </c>
    </row>
    <row r="68" spans="1:9" ht="12.75" customHeight="1" x14ac:dyDescent="0.2">
      <c r="A68" s="166" t="s">
        <v>73</v>
      </c>
      <c r="B68" s="166"/>
      <c r="C68" s="166"/>
      <c r="D68" s="166"/>
      <c r="E68" s="166"/>
      <c r="F68" s="166"/>
      <c r="G68" s="68">
        <v>61</v>
      </c>
      <c r="H68" s="78">
        <v>17101097.329999998</v>
      </c>
      <c r="I68" s="78">
        <v>55140.87</v>
      </c>
    </row>
    <row r="69" spans="1:9" ht="12.75" customHeight="1" x14ac:dyDescent="0.2">
      <c r="A69" s="166" t="s">
        <v>101</v>
      </c>
      <c r="B69" s="166"/>
      <c r="C69" s="166"/>
      <c r="D69" s="166"/>
      <c r="E69" s="166"/>
      <c r="F69" s="166"/>
      <c r="G69" s="68">
        <v>62</v>
      </c>
      <c r="H69" s="78">
        <v>0</v>
      </c>
      <c r="I69" s="78">
        <v>0</v>
      </c>
    </row>
    <row r="70" spans="1:9" ht="12.75" customHeight="1" x14ac:dyDescent="0.2">
      <c r="A70" s="169" t="s">
        <v>102</v>
      </c>
      <c r="B70" s="169"/>
      <c r="C70" s="169"/>
      <c r="D70" s="169"/>
      <c r="E70" s="169"/>
      <c r="F70" s="169"/>
      <c r="G70" s="68">
        <v>63</v>
      </c>
      <c r="H70" s="78">
        <v>27138039.829999998</v>
      </c>
      <c r="I70" s="78">
        <v>40239538.649999999</v>
      </c>
    </row>
    <row r="71" spans="1:9" ht="12.75" customHeight="1" x14ac:dyDescent="0.2">
      <c r="A71" s="167" t="s">
        <v>103</v>
      </c>
      <c r="B71" s="167"/>
      <c r="C71" s="167"/>
      <c r="D71" s="167"/>
      <c r="E71" s="167"/>
      <c r="F71" s="167"/>
      <c r="G71" s="68">
        <v>64</v>
      </c>
      <c r="H71" s="78">
        <v>3460437.79</v>
      </c>
      <c r="I71" s="78">
        <v>2371851.14</v>
      </c>
    </row>
    <row r="72" spans="1:9" ht="12.75" customHeight="1" x14ac:dyDescent="0.2">
      <c r="A72" s="168" t="s">
        <v>104</v>
      </c>
      <c r="B72" s="168"/>
      <c r="C72" s="168"/>
      <c r="D72" s="168"/>
      <c r="E72" s="168"/>
      <c r="F72" s="168"/>
      <c r="G72" s="69">
        <v>65</v>
      </c>
      <c r="H72" s="79">
        <f>H8+H9+H44+H71</f>
        <v>835396449.1500001</v>
      </c>
      <c r="I72" s="79">
        <f>I8+I9+I44+I71</f>
        <v>1349961053.9300001</v>
      </c>
    </row>
    <row r="73" spans="1:9" ht="12.75" customHeight="1" x14ac:dyDescent="0.2">
      <c r="A73" s="167" t="s">
        <v>105</v>
      </c>
      <c r="B73" s="167"/>
      <c r="C73" s="167"/>
      <c r="D73" s="167"/>
      <c r="E73" s="167"/>
      <c r="F73" s="167"/>
      <c r="G73" s="68">
        <v>66</v>
      </c>
      <c r="H73" s="78">
        <v>24428236.940000001</v>
      </c>
      <c r="I73" s="78">
        <v>26485424.93</v>
      </c>
    </row>
    <row r="74" spans="1:9" x14ac:dyDescent="0.2">
      <c r="A74" s="172" t="s">
        <v>106</v>
      </c>
      <c r="B74" s="173"/>
      <c r="C74" s="173"/>
      <c r="D74" s="173"/>
      <c r="E74" s="173"/>
      <c r="F74" s="173"/>
      <c r="G74" s="173"/>
      <c r="H74" s="173"/>
      <c r="I74" s="173"/>
    </row>
    <row r="75" spans="1:9" ht="12.75" customHeight="1" x14ac:dyDescent="0.2">
      <c r="A75" s="168" t="s">
        <v>107</v>
      </c>
      <c r="B75" s="168"/>
      <c r="C75" s="168"/>
      <c r="D75" s="168"/>
      <c r="E75" s="168"/>
      <c r="F75" s="168"/>
      <c r="G75" s="69">
        <v>67</v>
      </c>
      <c r="H75" s="79">
        <f>H76+H77+H78+H84+H85+H92+H95+H98</f>
        <v>624328215.84000003</v>
      </c>
      <c r="I75" s="79">
        <f>I76+I77+I78+I84+I85+I92+I95+I98</f>
        <v>739318445.31000006</v>
      </c>
    </row>
    <row r="76" spans="1:9" ht="12.75" customHeight="1" x14ac:dyDescent="0.2">
      <c r="A76" s="169" t="s">
        <v>108</v>
      </c>
      <c r="B76" s="169"/>
      <c r="C76" s="169"/>
      <c r="D76" s="169"/>
      <c r="E76" s="169"/>
      <c r="F76" s="169"/>
      <c r="G76" s="68">
        <v>68</v>
      </c>
      <c r="H76" s="80">
        <v>213600090</v>
      </c>
      <c r="I76" s="80">
        <v>213600090</v>
      </c>
    </row>
    <row r="77" spans="1:9" ht="12.75" customHeight="1" x14ac:dyDescent="0.2">
      <c r="A77" s="169" t="s">
        <v>109</v>
      </c>
      <c r="B77" s="169"/>
      <c r="C77" s="169"/>
      <c r="D77" s="169"/>
      <c r="E77" s="169"/>
      <c r="F77" s="169"/>
      <c r="G77" s="68">
        <v>69</v>
      </c>
      <c r="H77" s="80">
        <v>17370193.609999999</v>
      </c>
      <c r="I77" s="80">
        <v>14847900.9</v>
      </c>
    </row>
    <row r="78" spans="1:9" ht="12.75" customHeight="1" x14ac:dyDescent="0.2">
      <c r="A78" s="171" t="s">
        <v>110</v>
      </c>
      <c r="B78" s="171"/>
      <c r="C78" s="171"/>
      <c r="D78" s="171"/>
      <c r="E78" s="171"/>
      <c r="F78" s="171"/>
      <c r="G78" s="69">
        <v>70</v>
      </c>
      <c r="H78" s="79">
        <f>SUM(H79:H83)</f>
        <v>188885030.73000002</v>
      </c>
      <c r="I78" s="79">
        <f>SUM(I79:I83)</f>
        <v>195387068.11000001</v>
      </c>
    </row>
    <row r="79" spans="1:9" ht="12.75" customHeight="1" x14ac:dyDescent="0.2">
      <c r="A79" s="166" t="s">
        <v>111</v>
      </c>
      <c r="B79" s="166"/>
      <c r="C79" s="166"/>
      <c r="D79" s="166"/>
      <c r="E79" s="166"/>
      <c r="F79" s="166"/>
      <c r="G79" s="68">
        <v>71</v>
      </c>
      <c r="H79" s="80">
        <v>16766614.99</v>
      </c>
      <c r="I79" s="80">
        <v>16766614.99</v>
      </c>
    </row>
    <row r="80" spans="1:9" ht="12.75" customHeight="1" x14ac:dyDescent="0.2">
      <c r="A80" s="166" t="s">
        <v>112</v>
      </c>
      <c r="B80" s="166"/>
      <c r="C80" s="166"/>
      <c r="D80" s="166"/>
      <c r="E80" s="166"/>
      <c r="F80" s="166"/>
      <c r="G80" s="68">
        <v>72</v>
      </c>
      <c r="H80" s="80">
        <v>19590484</v>
      </c>
      <c r="I80" s="80">
        <v>19590484</v>
      </c>
    </row>
    <row r="81" spans="1:9" ht="12.75" customHeight="1" x14ac:dyDescent="0.2">
      <c r="A81" s="166" t="s">
        <v>113</v>
      </c>
      <c r="B81" s="166"/>
      <c r="C81" s="166"/>
      <c r="D81" s="166"/>
      <c r="E81" s="166"/>
      <c r="F81" s="166"/>
      <c r="G81" s="68">
        <v>73</v>
      </c>
      <c r="H81" s="80">
        <v>-8568645.6799999997</v>
      </c>
      <c r="I81" s="80">
        <v>-4540583.3499999996</v>
      </c>
    </row>
    <row r="82" spans="1:9" ht="12.75" customHeight="1" x14ac:dyDescent="0.2">
      <c r="A82" s="166" t="s">
        <v>114</v>
      </c>
      <c r="B82" s="166"/>
      <c r="C82" s="166"/>
      <c r="D82" s="166"/>
      <c r="E82" s="166"/>
      <c r="F82" s="166"/>
      <c r="G82" s="68">
        <v>74</v>
      </c>
      <c r="H82" s="80">
        <v>11636945.42</v>
      </c>
      <c r="I82" s="80">
        <v>13089430.880000001</v>
      </c>
    </row>
    <row r="83" spans="1:9" ht="12.75" customHeight="1" x14ac:dyDescent="0.2">
      <c r="A83" s="166" t="s">
        <v>115</v>
      </c>
      <c r="B83" s="166"/>
      <c r="C83" s="166"/>
      <c r="D83" s="166"/>
      <c r="E83" s="166"/>
      <c r="F83" s="166"/>
      <c r="G83" s="68">
        <v>75</v>
      </c>
      <c r="H83" s="80">
        <v>149459632</v>
      </c>
      <c r="I83" s="80">
        <v>150481121.59</v>
      </c>
    </row>
    <row r="84" spans="1:9" ht="12.75" customHeight="1" x14ac:dyDescent="0.2">
      <c r="A84" s="169" t="s">
        <v>116</v>
      </c>
      <c r="B84" s="169"/>
      <c r="C84" s="169"/>
      <c r="D84" s="169"/>
      <c r="E84" s="169"/>
      <c r="F84" s="169"/>
      <c r="G84" s="68">
        <v>76</v>
      </c>
      <c r="H84" s="80">
        <v>0</v>
      </c>
      <c r="I84" s="80">
        <v>0</v>
      </c>
    </row>
    <row r="85" spans="1:9" ht="12.75" customHeight="1" x14ac:dyDescent="0.2">
      <c r="A85" s="170" t="s">
        <v>117</v>
      </c>
      <c r="B85" s="170"/>
      <c r="C85" s="170"/>
      <c r="D85" s="170"/>
      <c r="E85" s="170"/>
      <c r="F85" s="170"/>
      <c r="G85" s="69">
        <v>77</v>
      </c>
      <c r="H85" s="79">
        <f>H86+H87+H88+H89+H90+H91</f>
        <v>0</v>
      </c>
      <c r="I85" s="79">
        <f>I86+I87+I88+I89+I90+I91</f>
        <v>0</v>
      </c>
    </row>
    <row r="86" spans="1:9" ht="25.5" customHeight="1" x14ac:dyDescent="0.2">
      <c r="A86" s="166" t="s">
        <v>118</v>
      </c>
      <c r="B86" s="166"/>
      <c r="C86" s="166"/>
      <c r="D86" s="166"/>
      <c r="E86" s="166"/>
      <c r="F86" s="166"/>
      <c r="G86" s="68">
        <v>78</v>
      </c>
      <c r="H86" s="78">
        <v>0</v>
      </c>
      <c r="I86" s="78">
        <v>0</v>
      </c>
    </row>
    <row r="87" spans="1:9" ht="12.75" customHeight="1" x14ac:dyDescent="0.2">
      <c r="A87" s="166" t="s">
        <v>119</v>
      </c>
      <c r="B87" s="166"/>
      <c r="C87" s="166"/>
      <c r="D87" s="166"/>
      <c r="E87" s="166"/>
      <c r="F87" s="166"/>
      <c r="G87" s="68">
        <v>79</v>
      </c>
      <c r="H87" s="78">
        <v>0</v>
      </c>
      <c r="I87" s="78">
        <v>0</v>
      </c>
    </row>
    <row r="88" spans="1:9" ht="12.75" customHeight="1" x14ac:dyDescent="0.2">
      <c r="A88" s="166" t="s">
        <v>120</v>
      </c>
      <c r="B88" s="166"/>
      <c r="C88" s="166"/>
      <c r="D88" s="166"/>
      <c r="E88" s="166"/>
      <c r="F88" s="166"/>
      <c r="G88" s="68">
        <v>80</v>
      </c>
      <c r="H88" s="78">
        <v>0</v>
      </c>
      <c r="I88" s="78">
        <v>0</v>
      </c>
    </row>
    <row r="89" spans="1:9" ht="12.75" customHeight="1" x14ac:dyDescent="0.2">
      <c r="A89" s="166" t="s">
        <v>121</v>
      </c>
      <c r="B89" s="166"/>
      <c r="C89" s="166"/>
      <c r="D89" s="166"/>
      <c r="E89" s="166"/>
      <c r="F89" s="166"/>
      <c r="G89" s="68">
        <v>81</v>
      </c>
      <c r="H89" s="78">
        <v>0</v>
      </c>
      <c r="I89" s="78">
        <v>0</v>
      </c>
    </row>
    <row r="90" spans="1:9" ht="24" customHeight="1" x14ac:dyDescent="0.2">
      <c r="A90" s="166" t="s">
        <v>122</v>
      </c>
      <c r="B90" s="166"/>
      <c r="C90" s="166"/>
      <c r="D90" s="166"/>
      <c r="E90" s="166"/>
      <c r="F90" s="166"/>
      <c r="G90" s="68">
        <v>82</v>
      </c>
      <c r="H90" s="78">
        <v>0</v>
      </c>
      <c r="I90" s="78">
        <v>0</v>
      </c>
    </row>
    <row r="91" spans="1:9" x14ac:dyDescent="0.2">
      <c r="A91" s="189" t="s">
        <v>123</v>
      </c>
      <c r="B91" s="189"/>
      <c r="C91" s="189"/>
      <c r="D91" s="189"/>
      <c r="E91" s="189"/>
      <c r="F91" s="189"/>
      <c r="G91" s="68">
        <v>83</v>
      </c>
      <c r="H91" s="78">
        <v>0</v>
      </c>
      <c r="I91" s="78">
        <v>0</v>
      </c>
    </row>
    <row r="92" spans="1:9" ht="12.75" customHeight="1" x14ac:dyDescent="0.2">
      <c r="A92" s="171" t="s">
        <v>124</v>
      </c>
      <c r="B92" s="171"/>
      <c r="C92" s="171"/>
      <c r="D92" s="171"/>
      <c r="E92" s="171"/>
      <c r="F92" s="171"/>
      <c r="G92" s="69">
        <v>84</v>
      </c>
      <c r="H92" s="79">
        <f>H93-H94</f>
        <v>119747051.95999999</v>
      </c>
      <c r="I92" s="79">
        <f>I93-I94</f>
        <v>168855696.66</v>
      </c>
    </row>
    <row r="93" spans="1:9" ht="12.75" customHeight="1" x14ac:dyDescent="0.2">
      <c r="A93" s="166" t="s">
        <v>125</v>
      </c>
      <c r="B93" s="166"/>
      <c r="C93" s="166"/>
      <c r="D93" s="166"/>
      <c r="E93" s="166"/>
      <c r="F93" s="166"/>
      <c r="G93" s="68">
        <v>85</v>
      </c>
      <c r="H93" s="80">
        <v>119747051.95999999</v>
      </c>
      <c r="I93" s="80">
        <v>168855696.66</v>
      </c>
    </row>
    <row r="94" spans="1:9" ht="12.75" customHeight="1" x14ac:dyDescent="0.2">
      <c r="A94" s="166" t="s">
        <v>126</v>
      </c>
      <c r="B94" s="166"/>
      <c r="C94" s="166"/>
      <c r="D94" s="166"/>
      <c r="E94" s="166"/>
      <c r="F94" s="166"/>
      <c r="G94" s="68">
        <v>86</v>
      </c>
      <c r="H94" s="80">
        <v>0</v>
      </c>
      <c r="I94" s="80">
        <v>0</v>
      </c>
    </row>
    <row r="95" spans="1:9" ht="12.75" customHeight="1" x14ac:dyDescent="0.2">
      <c r="A95" s="171" t="s">
        <v>127</v>
      </c>
      <c r="B95" s="171"/>
      <c r="C95" s="171"/>
      <c r="D95" s="171"/>
      <c r="E95" s="171"/>
      <c r="F95" s="171"/>
      <c r="G95" s="69">
        <v>87</v>
      </c>
      <c r="H95" s="79">
        <f>H96-H97</f>
        <v>73861556.640000001</v>
      </c>
      <c r="I95" s="79">
        <f>I96-I97</f>
        <v>135384474.06999999</v>
      </c>
    </row>
    <row r="96" spans="1:9" ht="12.75" customHeight="1" x14ac:dyDescent="0.2">
      <c r="A96" s="166" t="s">
        <v>128</v>
      </c>
      <c r="B96" s="166"/>
      <c r="C96" s="166"/>
      <c r="D96" s="166"/>
      <c r="E96" s="166"/>
      <c r="F96" s="166"/>
      <c r="G96" s="68">
        <v>88</v>
      </c>
      <c r="H96" s="80">
        <v>73861556.640000001</v>
      </c>
      <c r="I96" s="80">
        <v>135384474.06999999</v>
      </c>
    </row>
    <row r="97" spans="1:9" ht="12.75" customHeight="1" x14ac:dyDescent="0.2">
      <c r="A97" s="166" t="s">
        <v>129</v>
      </c>
      <c r="B97" s="166"/>
      <c r="C97" s="166"/>
      <c r="D97" s="166"/>
      <c r="E97" s="166"/>
      <c r="F97" s="166"/>
      <c r="G97" s="68">
        <v>89</v>
      </c>
      <c r="H97" s="80">
        <v>0</v>
      </c>
      <c r="I97" s="80">
        <v>0</v>
      </c>
    </row>
    <row r="98" spans="1:9" ht="12.75" customHeight="1" x14ac:dyDescent="0.2">
      <c r="A98" s="169" t="s">
        <v>130</v>
      </c>
      <c r="B98" s="169"/>
      <c r="C98" s="169"/>
      <c r="D98" s="169"/>
      <c r="E98" s="169"/>
      <c r="F98" s="169"/>
      <c r="G98" s="68">
        <v>90</v>
      </c>
      <c r="H98" s="80">
        <v>10864292.9</v>
      </c>
      <c r="I98" s="80">
        <v>11243215.57</v>
      </c>
    </row>
    <row r="99" spans="1:9" ht="12.75" customHeight="1" x14ac:dyDescent="0.2">
      <c r="A99" s="168" t="s">
        <v>131</v>
      </c>
      <c r="B99" s="168"/>
      <c r="C99" s="168"/>
      <c r="D99" s="168"/>
      <c r="E99" s="168"/>
      <c r="F99" s="168"/>
      <c r="G99" s="69">
        <v>91</v>
      </c>
      <c r="H99" s="79">
        <f>SUM(H100:H105)</f>
        <v>12698205.120000001</v>
      </c>
      <c r="I99" s="79">
        <f>SUM(I100:I105)</f>
        <v>19892776.059999999</v>
      </c>
    </row>
    <row r="100" spans="1:9" ht="12.75" customHeight="1" x14ac:dyDescent="0.2">
      <c r="A100" s="166" t="s">
        <v>132</v>
      </c>
      <c r="B100" s="166"/>
      <c r="C100" s="166"/>
      <c r="D100" s="166"/>
      <c r="E100" s="166"/>
      <c r="F100" s="166"/>
      <c r="G100" s="68">
        <v>92</v>
      </c>
      <c r="H100" s="80">
        <v>7637595.6500000004</v>
      </c>
      <c r="I100" s="80">
        <v>12021882.939999999</v>
      </c>
    </row>
    <row r="101" spans="1:9" ht="12.75" customHeight="1" x14ac:dyDescent="0.2">
      <c r="A101" s="166" t="s">
        <v>133</v>
      </c>
      <c r="B101" s="166"/>
      <c r="C101" s="166"/>
      <c r="D101" s="166"/>
      <c r="E101" s="166"/>
      <c r="F101" s="166"/>
      <c r="G101" s="68">
        <v>93</v>
      </c>
      <c r="H101" s="80">
        <v>0</v>
      </c>
      <c r="I101" s="80">
        <v>0</v>
      </c>
    </row>
    <row r="102" spans="1:9" ht="12.75" customHeight="1" x14ac:dyDescent="0.2">
      <c r="A102" s="166" t="s">
        <v>134</v>
      </c>
      <c r="B102" s="166"/>
      <c r="C102" s="166"/>
      <c r="D102" s="166"/>
      <c r="E102" s="166"/>
      <c r="F102" s="166"/>
      <c r="G102" s="68">
        <v>94</v>
      </c>
      <c r="H102" s="80">
        <v>5060609.47</v>
      </c>
      <c r="I102" s="80">
        <v>7870893.1200000001</v>
      </c>
    </row>
    <row r="103" spans="1:9" ht="12.75" customHeight="1" x14ac:dyDescent="0.2">
      <c r="A103" s="166" t="s">
        <v>135</v>
      </c>
      <c r="B103" s="166"/>
      <c r="C103" s="166"/>
      <c r="D103" s="166"/>
      <c r="E103" s="166"/>
      <c r="F103" s="166"/>
      <c r="G103" s="68">
        <v>95</v>
      </c>
      <c r="H103" s="78">
        <v>0</v>
      </c>
      <c r="I103" s="78">
        <v>0</v>
      </c>
    </row>
    <row r="104" spans="1:9" ht="12.75" customHeight="1" x14ac:dyDescent="0.2">
      <c r="A104" s="166" t="s">
        <v>136</v>
      </c>
      <c r="B104" s="166"/>
      <c r="C104" s="166"/>
      <c r="D104" s="166"/>
      <c r="E104" s="166"/>
      <c r="F104" s="166"/>
      <c r="G104" s="68">
        <v>96</v>
      </c>
      <c r="H104" s="78">
        <v>0</v>
      </c>
      <c r="I104" s="78">
        <v>0</v>
      </c>
    </row>
    <row r="105" spans="1:9" ht="12.75" customHeight="1" x14ac:dyDescent="0.2">
      <c r="A105" s="166" t="s">
        <v>137</v>
      </c>
      <c r="B105" s="166"/>
      <c r="C105" s="166"/>
      <c r="D105" s="166"/>
      <c r="E105" s="166"/>
      <c r="F105" s="166"/>
      <c r="G105" s="68">
        <v>97</v>
      </c>
      <c r="H105" s="78">
        <v>0</v>
      </c>
      <c r="I105" s="78">
        <v>0</v>
      </c>
    </row>
    <row r="106" spans="1:9" ht="12.75" customHeight="1" x14ac:dyDescent="0.2">
      <c r="A106" s="168" t="s">
        <v>138</v>
      </c>
      <c r="B106" s="168"/>
      <c r="C106" s="168"/>
      <c r="D106" s="168"/>
      <c r="E106" s="168"/>
      <c r="F106" s="168"/>
      <c r="G106" s="69">
        <v>98</v>
      </c>
      <c r="H106" s="79">
        <f>SUM(H107:H117)</f>
        <v>18114848.219999999</v>
      </c>
      <c r="I106" s="79">
        <f>SUM(I107:I117)</f>
        <v>342905772.38</v>
      </c>
    </row>
    <row r="107" spans="1:9" ht="12.75" customHeight="1" x14ac:dyDescent="0.2">
      <c r="A107" s="166" t="s">
        <v>139</v>
      </c>
      <c r="B107" s="166"/>
      <c r="C107" s="166"/>
      <c r="D107" s="166"/>
      <c r="E107" s="166"/>
      <c r="F107" s="166"/>
      <c r="G107" s="68">
        <v>99</v>
      </c>
      <c r="H107" s="81">
        <v>0</v>
      </c>
      <c r="I107" s="81">
        <v>0</v>
      </c>
    </row>
    <row r="108" spans="1:9" ht="12.75" customHeight="1" x14ac:dyDescent="0.2">
      <c r="A108" s="166" t="s">
        <v>140</v>
      </c>
      <c r="B108" s="166"/>
      <c r="C108" s="166"/>
      <c r="D108" s="166"/>
      <c r="E108" s="166"/>
      <c r="F108" s="166"/>
      <c r="G108" s="68">
        <v>100</v>
      </c>
      <c r="H108" s="80">
        <v>0</v>
      </c>
      <c r="I108" s="80">
        <v>0</v>
      </c>
    </row>
    <row r="109" spans="1:9" ht="12.75" customHeight="1" x14ac:dyDescent="0.2">
      <c r="A109" s="166" t="s">
        <v>141</v>
      </c>
      <c r="B109" s="166"/>
      <c r="C109" s="166"/>
      <c r="D109" s="166"/>
      <c r="E109" s="166"/>
      <c r="F109" s="166"/>
      <c r="G109" s="68">
        <v>101</v>
      </c>
      <c r="H109" s="80">
        <v>0</v>
      </c>
      <c r="I109" s="80">
        <v>0</v>
      </c>
    </row>
    <row r="110" spans="1:9" ht="22.15" customHeight="1" x14ac:dyDescent="0.2">
      <c r="A110" s="166" t="s">
        <v>142</v>
      </c>
      <c r="B110" s="166"/>
      <c r="C110" s="166"/>
      <c r="D110" s="166"/>
      <c r="E110" s="166"/>
      <c r="F110" s="166"/>
      <c r="G110" s="68">
        <v>102</v>
      </c>
      <c r="H110" s="80">
        <v>0</v>
      </c>
      <c r="I110" s="80">
        <v>0</v>
      </c>
    </row>
    <row r="111" spans="1:9" ht="12.75" customHeight="1" x14ac:dyDescent="0.2">
      <c r="A111" s="166" t="s">
        <v>143</v>
      </c>
      <c r="B111" s="166"/>
      <c r="C111" s="166"/>
      <c r="D111" s="166"/>
      <c r="E111" s="166"/>
      <c r="F111" s="166"/>
      <c r="G111" s="68">
        <v>103</v>
      </c>
      <c r="H111" s="80">
        <v>0</v>
      </c>
      <c r="I111" s="80">
        <v>0</v>
      </c>
    </row>
    <row r="112" spans="1:9" ht="12.75" customHeight="1" x14ac:dyDescent="0.2">
      <c r="A112" s="166" t="s">
        <v>144</v>
      </c>
      <c r="B112" s="166"/>
      <c r="C112" s="166"/>
      <c r="D112" s="166"/>
      <c r="E112" s="166"/>
      <c r="F112" s="166"/>
      <c r="G112" s="68">
        <v>104</v>
      </c>
      <c r="H112" s="80">
        <v>11663213.15</v>
      </c>
      <c r="I112" s="80">
        <v>335007354.24000001</v>
      </c>
    </row>
    <row r="113" spans="1:9" ht="12.75" customHeight="1" x14ac:dyDescent="0.2">
      <c r="A113" s="166" t="s">
        <v>145</v>
      </c>
      <c r="B113" s="166"/>
      <c r="C113" s="166"/>
      <c r="D113" s="166"/>
      <c r="E113" s="166"/>
      <c r="F113" s="166"/>
      <c r="G113" s="68">
        <v>105</v>
      </c>
      <c r="H113" s="80">
        <v>0</v>
      </c>
      <c r="I113" s="80">
        <v>0</v>
      </c>
    </row>
    <row r="114" spans="1:9" ht="12.75" customHeight="1" x14ac:dyDescent="0.2">
      <c r="A114" s="166" t="s">
        <v>146</v>
      </c>
      <c r="B114" s="166"/>
      <c r="C114" s="166"/>
      <c r="D114" s="166"/>
      <c r="E114" s="166"/>
      <c r="F114" s="166"/>
      <c r="G114" s="68">
        <v>106</v>
      </c>
      <c r="H114" s="81">
        <v>0</v>
      </c>
      <c r="I114" s="81">
        <v>196448</v>
      </c>
    </row>
    <row r="115" spans="1:9" ht="12.75" customHeight="1" x14ac:dyDescent="0.2">
      <c r="A115" s="166" t="s">
        <v>147</v>
      </c>
      <c r="B115" s="166"/>
      <c r="C115" s="166"/>
      <c r="D115" s="166"/>
      <c r="E115" s="166"/>
      <c r="F115" s="166"/>
      <c r="G115" s="68">
        <v>107</v>
      </c>
      <c r="H115" s="80">
        <v>0</v>
      </c>
      <c r="I115" s="80">
        <v>0</v>
      </c>
    </row>
    <row r="116" spans="1:9" ht="12.75" customHeight="1" x14ac:dyDescent="0.2">
      <c r="A116" s="166" t="s">
        <v>148</v>
      </c>
      <c r="B116" s="166"/>
      <c r="C116" s="166"/>
      <c r="D116" s="166"/>
      <c r="E116" s="166"/>
      <c r="F116" s="166"/>
      <c r="G116" s="68">
        <v>108</v>
      </c>
      <c r="H116" s="78">
        <v>2309737.52</v>
      </c>
      <c r="I116" s="78">
        <v>2217631.02</v>
      </c>
    </row>
    <row r="117" spans="1:9" ht="12.75" customHeight="1" x14ac:dyDescent="0.2">
      <c r="A117" s="166" t="s">
        <v>149</v>
      </c>
      <c r="B117" s="166"/>
      <c r="C117" s="166"/>
      <c r="D117" s="166"/>
      <c r="E117" s="166"/>
      <c r="F117" s="166"/>
      <c r="G117" s="68">
        <v>109</v>
      </c>
      <c r="H117" s="78">
        <v>4141897.55</v>
      </c>
      <c r="I117" s="78">
        <v>5484339.1200000001</v>
      </c>
    </row>
    <row r="118" spans="1:9" ht="12.75" customHeight="1" x14ac:dyDescent="0.2">
      <c r="A118" s="168" t="s">
        <v>150</v>
      </c>
      <c r="B118" s="168"/>
      <c r="C118" s="168"/>
      <c r="D118" s="168"/>
      <c r="E118" s="168"/>
      <c r="F118" s="168"/>
      <c r="G118" s="69">
        <v>110</v>
      </c>
      <c r="H118" s="79">
        <f>SUM(H119:H132)</f>
        <v>144516843.87</v>
      </c>
      <c r="I118" s="79">
        <f>SUM(I119:I132)</f>
        <v>205767615.24000001</v>
      </c>
    </row>
    <row r="119" spans="1:9" ht="12.75" customHeight="1" x14ac:dyDescent="0.2">
      <c r="A119" s="166" t="s">
        <v>139</v>
      </c>
      <c r="B119" s="166"/>
      <c r="C119" s="166"/>
      <c r="D119" s="166"/>
      <c r="E119" s="166"/>
      <c r="F119" s="166"/>
      <c r="G119" s="68">
        <v>111</v>
      </c>
      <c r="H119" s="80">
        <v>0</v>
      </c>
      <c r="I119" s="80">
        <v>0</v>
      </c>
    </row>
    <row r="120" spans="1:9" ht="12.75" customHeight="1" x14ac:dyDescent="0.2">
      <c r="A120" s="166" t="s">
        <v>140</v>
      </c>
      <c r="B120" s="166"/>
      <c r="C120" s="166"/>
      <c r="D120" s="166"/>
      <c r="E120" s="166"/>
      <c r="F120" s="166"/>
      <c r="G120" s="68">
        <v>112</v>
      </c>
      <c r="H120" s="80">
        <v>0</v>
      </c>
      <c r="I120" s="80">
        <v>0</v>
      </c>
    </row>
    <row r="121" spans="1:9" ht="12.75" customHeight="1" x14ac:dyDescent="0.2">
      <c r="A121" s="166" t="s">
        <v>141</v>
      </c>
      <c r="B121" s="166"/>
      <c r="C121" s="166"/>
      <c r="D121" s="166"/>
      <c r="E121" s="166"/>
      <c r="F121" s="166"/>
      <c r="G121" s="68">
        <v>113</v>
      </c>
      <c r="H121" s="80">
        <v>0</v>
      </c>
      <c r="I121" s="80">
        <v>0</v>
      </c>
    </row>
    <row r="122" spans="1:9" ht="25.9" customHeight="1" x14ac:dyDescent="0.2">
      <c r="A122" s="166" t="s">
        <v>142</v>
      </c>
      <c r="B122" s="166"/>
      <c r="C122" s="166"/>
      <c r="D122" s="166"/>
      <c r="E122" s="166"/>
      <c r="F122" s="166"/>
      <c r="G122" s="68">
        <v>114</v>
      </c>
      <c r="H122" s="80">
        <v>0</v>
      </c>
      <c r="I122" s="80">
        <v>0</v>
      </c>
    </row>
    <row r="123" spans="1:9" ht="12.75" customHeight="1" x14ac:dyDescent="0.2">
      <c r="A123" s="166" t="s">
        <v>143</v>
      </c>
      <c r="B123" s="166"/>
      <c r="C123" s="166"/>
      <c r="D123" s="166"/>
      <c r="E123" s="166"/>
      <c r="F123" s="166"/>
      <c r="G123" s="68">
        <v>115</v>
      </c>
      <c r="H123" s="80">
        <v>64628.13</v>
      </c>
      <c r="I123" s="80">
        <v>78246.39</v>
      </c>
    </row>
    <row r="124" spans="1:9" ht="12.75" customHeight="1" x14ac:dyDescent="0.2">
      <c r="A124" s="166" t="s">
        <v>144</v>
      </c>
      <c r="B124" s="166"/>
      <c r="C124" s="166"/>
      <c r="D124" s="166"/>
      <c r="E124" s="166"/>
      <c r="F124" s="166"/>
      <c r="G124" s="68">
        <v>116</v>
      </c>
      <c r="H124" s="80">
        <v>45969351.57</v>
      </c>
      <c r="I124" s="80">
        <v>86692749.230000004</v>
      </c>
    </row>
    <row r="125" spans="1:9" ht="12.75" customHeight="1" x14ac:dyDescent="0.2">
      <c r="A125" s="166" t="s">
        <v>145</v>
      </c>
      <c r="B125" s="166"/>
      <c r="C125" s="166"/>
      <c r="D125" s="166"/>
      <c r="E125" s="166"/>
      <c r="F125" s="166"/>
      <c r="G125" s="68">
        <v>117</v>
      </c>
      <c r="H125" s="80">
        <v>1087880.73</v>
      </c>
      <c r="I125" s="80">
        <v>1024162.67</v>
      </c>
    </row>
    <row r="126" spans="1:9" ht="12.75" customHeight="1" x14ac:dyDescent="0.2">
      <c r="A126" s="166" t="s">
        <v>146</v>
      </c>
      <c r="B126" s="166"/>
      <c r="C126" s="166"/>
      <c r="D126" s="166"/>
      <c r="E126" s="166"/>
      <c r="F126" s="166"/>
      <c r="G126" s="68">
        <v>118</v>
      </c>
      <c r="H126" s="80">
        <v>72999332.989999995</v>
      </c>
      <c r="I126" s="80">
        <v>84416548.799999997</v>
      </c>
    </row>
    <row r="127" spans="1:9" x14ac:dyDescent="0.2">
      <c r="A127" s="166" t="s">
        <v>147</v>
      </c>
      <c r="B127" s="166"/>
      <c r="C127" s="166"/>
      <c r="D127" s="166"/>
      <c r="E127" s="166"/>
      <c r="F127" s="166"/>
      <c r="G127" s="68">
        <v>119</v>
      </c>
      <c r="H127" s="80">
        <v>29660.19</v>
      </c>
      <c r="I127" s="80">
        <v>0</v>
      </c>
    </row>
    <row r="128" spans="1:9" x14ac:dyDescent="0.2">
      <c r="A128" s="166" t="s">
        <v>151</v>
      </c>
      <c r="B128" s="166"/>
      <c r="C128" s="166"/>
      <c r="D128" s="166"/>
      <c r="E128" s="166"/>
      <c r="F128" s="166"/>
      <c r="G128" s="68">
        <v>120</v>
      </c>
      <c r="H128" s="80">
        <v>14037295.710000001</v>
      </c>
      <c r="I128" s="80">
        <v>19188415.280000001</v>
      </c>
    </row>
    <row r="129" spans="1:9" x14ac:dyDescent="0.2">
      <c r="A129" s="166" t="s">
        <v>152</v>
      </c>
      <c r="B129" s="166"/>
      <c r="C129" s="166"/>
      <c r="D129" s="166"/>
      <c r="E129" s="166"/>
      <c r="F129" s="166"/>
      <c r="G129" s="68">
        <v>121</v>
      </c>
      <c r="H129" s="80">
        <v>7979030.2699999996</v>
      </c>
      <c r="I129" s="80">
        <v>9528089.7599999998</v>
      </c>
    </row>
    <row r="130" spans="1:9" x14ac:dyDescent="0.2">
      <c r="A130" s="166" t="s">
        <v>153</v>
      </c>
      <c r="B130" s="166"/>
      <c r="C130" s="166"/>
      <c r="D130" s="166"/>
      <c r="E130" s="166"/>
      <c r="F130" s="166"/>
      <c r="G130" s="68">
        <v>122</v>
      </c>
      <c r="H130" s="80">
        <v>715728.58</v>
      </c>
      <c r="I130" s="80">
        <v>1206751.06</v>
      </c>
    </row>
    <row r="131" spans="1:9" x14ac:dyDescent="0.2">
      <c r="A131" s="166" t="s">
        <v>154</v>
      </c>
      <c r="B131" s="166"/>
      <c r="C131" s="166"/>
      <c r="D131" s="166"/>
      <c r="E131" s="166"/>
      <c r="F131" s="166"/>
      <c r="G131" s="68">
        <v>123</v>
      </c>
      <c r="H131" s="78">
        <v>0</v>
      </c>
      <c r="I131" s="78">
        <v>0</v>
      </c>
    </row>
    <row r="132" spans="1:9" x14ac:dyDescent="0.2">
      <c r="A132" s="166" t="s">
        <v>155</v>
      </c>
      <c r="B132" s="166"/>
      <c r="C132" s="166"/>
      <c r="D132" s="166"/>
      <c r="E132" s="166"/>
      <c r="F132" s="166"/>
      <c r="G132" s="68">
        <v>124</v>
      </c>
      <c r="H132" s="78">
        <v>1633935.7</v>
      </c>
      <c r="I132" s="78">
        <v>3632652.05</v>
      </c>
    </row>
    <row r="133" spans="1:9" ht="22.15" customHeight="1" x14ac:dyDescent="0.2">
      <c r="A133" s="167" t="s">
        <v>156</v>
      </c>
      <c r="B133" s="167"/>
      <c r="C133" s="167"/>
      <c r="D133" s="167"/>
      <c r="E133" s="167"/>
      <c r="F133" s="167"/>
      <c r="G133" s="68">
        <v>125</v>
      </c>
      <c r="H133" s="78">
        <v>35738336.100000001</v>
      </c>
      <c r="I133" s="78">
        <v>42076444.939999998</v>
      </c>
    </row>
    <row r="134" spans="1:9" x14ac:dyDescent="0.2">
      <c r="A134" s="168" t="s">
        <v>157</v>
      </c>
      <c r="B134" s="168"/>
      <c r="C134" s="168"/>
      <c r="D134" s="168"/>
      <c r="E134" s="168"/>
      <c r="F134" s="168"/>
      <c r="G134" s="69">
        <v>126</v>
      </c>
      <c r="H134" s="79">
        <f>H75+H99+H106+H118+H133</f>
        <v>835396449.1500001</v>
      </c>
      <c r="I134" s="79">
        <f>I75+I99+I106+I118+I133</f>
        <v>1349961053.9300001</v>
      </c>
    </row>
    <row r="135" spans="1:9" x14ac:dyDescent="0.2">
      <c r="A135" s="167" t="s">
        <v>158</v>
      </c>
      <c r="B135" s="167"/>
      <c r="C135" s="167"/>
      <c r="D135" s="167"/>
      <c r="E135" s="167"/>
      <c r="F135" s="167"/>
      <c r="G135" s="68">
        <v>127</v>
      </c>
      <c r="H135" s="78">
        <v>24428236.940000001</v>
      </c>
      <c r="I135" s="78">
        <v>26485424.93</v>
      </c>
    </row>
  </sheetData>
  <dataConsolidate/>
  <mergeCells count="135">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89:F89"/>
    <mergeCell ref="A90:F90"/>
    <mergeCell ref="A91:F91"/>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97:F97"/>
    <mergeCell ref="A98:F98"/>
    <mergeCell ref="A101:F101"/>
    <mergeCell ref="A102:F102"/>
    <mergeCell ref="A103:F103"/>
    <mergeCell ref="A104:F104"/>
    <mergeCell ref="A107:F107"/>
    <mergeCell ref="A108:F108"/>
    <mergeCell ref="A109:F109"/>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2:F92"/>
    <mergeCell ref="A93:F93"/>
    <mergeCell ref="A64:F64"/>
    <mergeCell ref="A65:F65"/>
    <mergeCell ref="A66:F66"/>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s>
  <dataValidations count="6">
    <dataValidation type="whole" operator="greaterThanOrEqual" allowBlank="1" showInputMessage="1" showErrorMessage="1" errorTitle="Incorrect entry" error="You can enter only positive whole numbers."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Incorrect entry" error="You can enter only whole numbers. This ADP code can have a negative sign."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Incorrect entry" error="You can enter only positive or negative whole numbers."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Incorrect entry" error="You can enter only positive or negative whole numbers."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Incorrect entry" error="You can enter only whole numbers."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 operator="greaterThanOrEqual" allowBlank="1" showInputMessage="1" showErrorMessage="1" sqref="H1:I1048576" xr:uid="{61352B49-E56E-4C61-B314-524C66DB093E}"/>
  </dataValidations>
  <printOptions horizontalCentered="1"/>
  <pageMargins left="0.35433070866141736" right="0.35433070866141736" top="0.98425196850393704" bottom="0.98425196850393704" header="0.51181102362204722" footer="0.51181102362204722"/>
  <pageSetup paperSize="9" scale="83"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13"/>
  <sheetViews>
    <sheetView view="pageBreakPreview" zoomScale="110" zoomScaleNormal="100" zoomScaleSheetLayoutView="110" workbookViewId="0">
      <selection activeCell="I114" sqref="I114"/>
    </sheetView>
  </sheetViews>
  <sheetFormatPr defaultRowHeight="12.75" x14ac:dyDescent="0.2"/>
  <cols>
    <col min="1" max="7" width="9.140625" style="7"/>
    <col min="8" max="9" width="18.5703125" style="25" customWidth="1"/>
    <col min="10" max="263" width="9.140625" style="7"/>
    <col min="264" max="264" width="9.85546875" style="7" bestFit="1" customWidth="1"/>
    <col min="265" max="265" width="11.7109375" style="7" bestFit="1" customWidth="1"/>
    <col min="266" max="519" width="9.140625" style="7"/>
    <col min="520" max="520" width="9.85546875" style="7" bestFit="1" customWidth="1"/>
    <col min="521" max="521" width="11.7109375" style="7" bestFit="1" customWidth="1"/>
    <col min="522" max="775" width="9.140625" style="7"/>
    <col min="776" max="776" width="9.85546875" style="7" bestFit="1" customWidth="1"/>
    <col min="777" max="777" width="11.7109375" style="7" bestFit="1" customWidth="1"/>
    <col min="778" max="1031" width="9.140625" style="7"/>
    <col min="1032" max="1032" width="9.85546875" style="7" bestFit="1" customWidth="1"/>
    <col min="1033" max="1033" width="11.7109375" style="7" bestFit="1" customWidth="1"/>
    <col min="1034" max="1287" width="9.140625" style="7"/>
    <col min="1288" max="1288" width="9.85546875" style="7" bestFit="1" customWidth="1"/>
    <col min="1289" max="1289" width="11.7109375" style="7" bestFit="1" customWidth="1"/>
    <col min="1290" max="1543" width="9.140625" style="7"/>
    <col min="1544" max="1544" width="9.85546875" style="7" bestFit="1" customWidth="1"/>
    <col min="1545" max="1545" width="11.7109375" style="7" bestFit="1" customWidth="1"/>
    <col min="1546" max="1799" width="9.140625" style="7"/>
    <col min="1800" max="1800" width="9.85546875" style="7" bestFit="1" customWidth="1"/>
    <col min="1801" max="1801" width="11.7109375" style="7" bestFit="1" customWidth="1"/>
    <col min="1802" max="2055" width="9.140625" style="7"/>
    <col min="2056" max="2056" width="9.85546875" style="7" bestFit="1" customWidth="1"/>
    <col min="2057" max="2057" width="11.7109375" style="7" bestFit="1" customWidth="1"/>
    <col min="2058" max="2311" width="9.140625" style="7"/>
    <col min="2312" max="2312" width="9.85546875" style="7" bestFit="1" customWidth="1"/>
    <col min="2313" max="2313" width="11.7109375" style="7" bestFit="1" customWidth="1"/>
    <col min="2314" max="2567" width="9.140625" style="7"/>
    <col min="2568" max="2568" width="9.85546875" style="7" bestFit="1" customWidth="1"/>
    <col min="2569" max="2569" width="11.7109375" style="7" bestFit="1" customWidth="1"/>
    <col min="2570" max="2823" width="9.140625" style="7"/>
    <col min="2824" max="2824" width="9.85546875" style="7" bestFit="1" customWidth="1"/>
    <col min="2825" max="2825" width="11.7109375" style="7" bestFit="1" customWidth="1"/>
    <col min="2826" max="3079" width="9.140625" style="7"/>
    <col min="3080" max="3080" width="9.85546875" style="7" bestFit="1" customWidth="1"/>
    <col min="3081" max="3081" width="11.7109375" style="7" bestFit="1" customWidth="1"/>
    <col min="3082" max="3335" width="9.140625" style="7"/>
    <col min="3336" max="3336" width="9.85546875" style="7" bestFit="1" customWidth="1"/>
    <col min="3337" max="3337" width="11.7109375" style="7" bestFit="1" customWidth="1"/>
    <col min="3338" max="3591" width="9.140625" style="7"/>
    <col min="3592" max="3592" width="9.85546875" style="7" bestFit="1" customWidth="1"/>
    <col min="3593" max="3593" width="11.7109375" style="7" bestFit="1" customWidth="1"/>
    <col min="3594" max="3847" width="9.140625" style="7"/>
    <col min="3848" max="3848" width="9.85546875" style="7" bestFit="1" customWidth="1"/>
    <col min="3849" max="3849" width="11.7109375" style="7" bestFit="1" customWidth="1"/>
    <col min="3850" max="4103" width="9.140625" style="7"/>
    <col min="4104" max="4104" width="9.85546875" style="7" bestFit="1" customWidth="1"/>
    <col min="4105" max="4105" width="11.7109375" style="7" bestFit="1" customWidth="1"/>
    <col min="4106" max="4359" width="9.140625" style="7"/>
    <col min="4360" max="4360" width="9.85546875" style="7" bestFit="1" customWidth="1"/>
    <col min="4361" max="4361" width="11.7109375" style="7" bestFit="1" customWidth="1"/>
    <col min="4362" max="4615" width="9.140625" style="7"/>
    <col min="4616" max="4616" width="9.85546875" style="7" bestFit="1" customWidth="1"/>
    <col min="4617" max="4617" width="11.7109375" style="7" bestFit="1" customWidth="1"/>
    <col min="4618" max="4871" width="9.140625" style="7"/>
    <col min="4872" max="4872" width="9.85546875" style="7" bestFit="1" customWidth="1"/>
    <col min="4873" max="4873" width="11.7109375" style="7" bestFit="1" customWidth="1"/>
    <col min="4874" max="5127" width="9.140625" style="7"/>
    <col min="5128" max="5128" width="9.85546875" style="7" bestFit="1" customWidth="1"/>
    <col min="5129" max="5129" width="11.7109375" style="7" bestFit="1" customWidth="1"/>
    <col min="5130" max="5383" width="9.140625" style="7"/>
    <col min="5384" max="5384" width="9.85546875" style="7" bestFit="1" customWidth="1"/>
    <col min="5385" max="5385" width="11.7109375" style="7" bestFit="1" customWidth="1"/>
    <col min="5386" max="5639" width="9.140625" style="7"/>
    <col min="5640" max="5640" width="9.85546875" style="7" bestFit="1" customWidth="1"/>
    <col min="5641" max="5641" width="11.7109375" style="7" bestFit="1" customWidth="1"/>
    <col min="5642" max="5895" width="9.140625" style="7"/>
    <col min="5896" max="5896" width="9.85546875" style="7" bestFit="1" customWidth="1"/>
    <col min="5897" max="5897" width="11.7109375" style="7" bestFit="1" customWidth="1"/>
    <col min="5898" max="6151" width="9.140625" style="7"/>
    <col min="6152" max="6152" width="9.85546875" style="7" bestFit="1" customWidth="1"/>
    <col min="6153" max="6153" width="11.7109375" style="7" bestFit="1" customWidth="1"/>
    <col min="6154" max="6407" width="9.140625" style="7"/>
    <col min="6408" max="6408" width="9.85546875" style="7" bestFit="1" customWidth="1"/>
    <col min="6409" max="6409" width="11.7109375" style="7" bestFit="1" customWidth="1"/>
    <col min="6410" max="6663" width="9.140625" style="7"/>
    <col min="6664" max="6664" width="9.85546875" style="7" bestFit="1" customWidth="1"/>
    <col min="6665" max="6665" width="11.7109375" style="7" bestFit="1" customWidth="1"/>
    <col min="6666" max="6919" width="9.140625" style="7"/>
    <col min="6920" max="6920" width="9.85546875" style="7" bestFit="1" customWidth="1"/>
    <col min="6921" max="6921" width="11.7109375" style="7" bestFit="1" customWidth="1"/>
    <col min="6922" max="7175" width="9.140625" style="7"/>
    <col min="7176" max="7176" width="9.85546875" style="7" bestFit="1" customWidth="1"/>
    <col min="7177" max="7177" width="11.7109375" style="7" bestFit="1" customWidth="1"/>
    <col min="7178" max="7431" width="9.140625" style="7"/>
    <col min="7432" max="7432" width="9.85546875" style="7" bestFit="1" customWidth="1"/>
    <col min="7433" max="7433" width="11.7109375" style="7" bestFit="1" customWidth="1"/>
    <col min="7434" max="7687" width="9.140625" style="7"/>
    <col min="7688" max="7688" width="9.85546875" style="7" bestFit="1" customWidth="1"/>
    <col min="7689" max="7689" width="11.7109375" style="7" bestFit="1" customWidth="1"/>
    <col min="7690" max="7943" width="9.140625" style="7"/>
    <col min="7944" max="7944" width="9.85546875" style="7" bestFit="1" customWidth="1"/>
    <col min="7945" max="7945" width="11.7109375" style="7" bestFit="1" customWidth="1"/>
    <col min="7946" max="8199" width="9.140625" style="7"/>
    <col min="8200" max="8200" width="9.85546875" style="7" bestFit="1" customWidth="1"/>
    <col min="8201" max="8201" width="11.7109375" style="7" bestFit="1" customWidth="1"/>
    <col min="8202" max="8455" width="9.140625" style="7"/>
    <col min="8456" max="8456" width="9.85546875" style="7" bestFit="1" customWidth="1"/>
    <col min="8457" max="8457" width="11.7109375" style="7" bestFit="1" customWidth="1"/>
    <col min="8458" max="8711" width="9.140625" style="7"/>
    <col min="8712" max="8712" width="9.85546875" style="7" bestFit="1" customWidth="1"/>
    <col min="8713" max="8713" width="11.7109375" style="7" bestFit="1" customWidth="1"/>
    <col min="8714" max="8967" width="9.140625" style="7"/>
    <col min="8968" max="8968" width="9.85546875" style="7" bestFit="1" customWidth="1"/>
    <col min="8969" max="8969" width="11.7109375" style="7" bestFit="1" customWidth="1"/>
    <col min="8970" max="9223" width="9.140625" style="7"/>
    <col min="9224" max="9224" width="9.85546875" style="7" bestFit="1" customWidth="1"/>
    <col min="9225" max="9225" width="11.7109375" style="7" bestFit="1" customWidth="1"/>
    <col min="9226" max="9479" width="9.140625" style="7"/>
    <col min="9480" max="9480" width="9.85546875" style="7" bestFit="1" customWidth="1"/>
    <col min="9481" max="9481" width="11.7109375" style="7" bestFit="1" customWidth="1"/>
    <col min="9482" max="9735" width="9.140625" style="7"/>
    <col min="9736" max="9736" width="9.85546875" style="7" bestFit="1" customWidth="1"/>
    <col min="9737" max="9737" width="11.7109375" style="7" bestFit="1" customWidth="1"/>
    <col min="9738" max="9991" width="9.140625" style="7"/>
    <col min="9992" max="9992" width="9.85546875" style="7" bestFit="1" customWidth="1"/>
    <col min="9993" max="9993" width="11.7109375" style="7" bestFit="1" customWidth="1"/>
    <col min="9994" max="10247" width="9.140625" style="7"/>
    <col min="10248" max="10248" width="9.85546875" style="7" bestFit="1" customWidth="1"/>
    <col min="10249" max="10249" width="11.7109375" style="7" bestFit="1" customWidth="1"/>
    <col min="10250" max="10503" width="9.140625" style="7"/>
    <col min="10504" max="10504" width="9.85546875" style="7" bestFit="1" customWidth="1"/>
    <col min="10505" max="10505" width="11.7109375" style="7" bestFit="1" customWidth="1"/>
    <col min="10506" max="10759" width="9.140625" style="7"/>
    <col min="10760" max="10760" width="9.85546875" style="7" bestFit="1" customWidth="1"/>
    <col min="10761" max="10761" width="11.7109375" style="7" bestFit="1" customWidth="1"/>
    <col min="10762" max="11015" width="9.140625" style="7"/>
    <col min="11016" max="11016" width="9.85546875" style="7" bestFit="1" customWidth="1"/>
    <col min="11017" max="11017" width="11.7109375" style="7" bestFit="1" customWidth="1"/>
    <col min="11018" max="11271" width="9.140625" style="7"/>
    <col min="11272" max="11272" width="9.85546875" style="7" bestFit="1" customWidth="1"/>
    <col min="11273" max="11273" width="11.7109375" style="7" bestFit="1" customWidth="1"/>
    <col min="11274" max="11527" width="9.140625" style="7"/>
    <col min="11528" max="11528" width="9.85546875" style="7" bestFit="1" customWidth="1"/>
    <col min="11529" max="11529" width="11.7109375" style="7" bestFit="1" customWidth="1"/>
    <col min="11530" max="11783" width="9.140625" style="7"/>
    <col min="11784" max="11784" width="9.85546875" style="7" bestFit="1" customWidth="1"/>
    <col min="11785" max="11785" width="11.7109375" style="7" bestFit="1" customWidth="1"/>
    <col min="11786" max="12039" width="9.140625" style="7"/>
    <col min="12040" max="12040" width="9.85546875" style="7" bestFit="1" customWidth="1"/>
    <col min="12041" max="12041" width="11.7109375" style="7" bestFit="1" customWidth="1"/>
    <col min="12042" max="12295" width="9.140625" style="7"/>
    <col min="12296" max="12296" width="9.85546875" style="7" bestFit="1" customWidth="1"/>
    <col min="12297" max="12297" width="11.7109375" style="7" bestFit="1" customWidth="1"/>
    <col min="12298" max="12551" width="9.140625" style="7"/>
    <col min="12552" max="12552" width="9.85546875" style="7" bestFit="1" customWidth="1"/>
    <col min="12553" max="12553" width="11.7109375" style="7" bestFit="1" customWidth="1"/>
    <col min="12554" max="12807" width="9.140625" style="7"/>
    <col min="12808" max="12808" width="9.85546875" style="7" bestFit="1" customWidth="1"/>
    <col min="12809" max="12809" width="11.7109375" style="7" bestFit="1" customWidth="1"/>
    <col min="12810" max="13063" width="9.140625" style="7"/>
    <col min="13064" max="13064" width="9.85546875" style="7" bestFit="1" customWidth="1"/>
    <col min="13065" max="13065" width="11.7109375" style="7" bestFit="1" customWidth="1"/>
    <col min="13066" max="13319" width="9.140625" style="7"/>
    <col min="13320" max="13320" width="9.85546875" style="7" bestFit="1" customWidth="1"/>
    <col min="13321" max="13321" width="11.7109375" style="7" bestFit="1" customWidth="1"/>
    <col min="13322" max="13575" width="9.140625" style="7"/>
    <col min="13576" max="13576" width="9.85546875" style="7" bestFit="1" customWidth="1"/>
    <col min="13577" max="13577" width="11.7109375" style="7" bestFit="1" customWidth="1"/>
    <col min="13578" max="13831" width="9.140625" style="7"/>
    <col min="13832" max="13832" width="9.85546875" style="7" bestFit="1" customWidth="1"/>
    <col min="13833" max="13833" width="11.7109375" style="7" bestFit="1" customWidth="1"/>
    <col min="13834" max="14087" width="9.140625" style="7"/>
    <col min="14088" max="14088" width="9.85546875" style="7" bestFit="1" customWidth="1"/>
    <col min="14089" max="14089" width="11.7109375" style="7" bestFit="1" customWidth="1"/>
    <col min="14090" max="14343" width="9.140625" style="7"/>
    <col min="14344" max="14344" width="9.85546875" style="7" bestFit="1" customWidth="1"/>
    <col min="14345" max="14345" width="11.7109375" style="7" bestFit="1" customWidth="1"/>
    <col min="14346" max="14599" width="9.140625" style="7"/>
    <col min="14600" max="14600" width="9.85546875" style="7" bestFit="1" customWidth="1"/>
    <col min="14601" max="14601" width="11.7109375" style="7" bestFit="1" customWidth="1"/>
    <col min="14602" max="14855" width="9.140625" style="7"/>
    <col min="14856" max="14856" width="9.85546875" style="7" bestFit="1" customWidth="1"/>
    <col min="14857" max="14857" width="11.7109375" style="7" bestFit="1" customWidth="1"/>
    <col min="14858" max="15111" width="9.140625" style="7"/>
    <col min="15112" max="15112" width="9.85546875" style="7" bestFit="1" customWidth="1"/>
    <col min="15113" max="15113" width="11.7109375" style="7" bestFit="1" customWidth="1"/>
    <col min="15114" max="15367" width="9.140625" style="7"/>
    <col min="15368" max="15368" width="9.85546875" style="7" bestFit="1" customWidth="1"/>
    <col min="15369" max="15369" width="11.7109375" style="7" bestFit="1" customWidth="1"/>
    <col min="15370" max="15623" width="9.140625" style="7"/>
    <col min="15624" max="15624" width="9.85546875" style="7" bestFit="1" customWidth="1"/>
    <col min="15625" max="15625" width="11.7109375" style="7" bestFit="1" customWidth="1"/>
    <col min="15626" max="15879" width="9.140625" style="7"/>
    <col min="15880" max="15880" width="9.85546875" style="7" bestFit="1" customWidth="1"/>
    <col min="15881" max="15881" width="11.7109375" style="7" bestFit="1" customWidth="1"/>
    <col min="15882" max="16135" width="9.140625" style="7"/>
    <col min="16136" max="16136" width="9.85546875" style="7" bestFit="1" customWidth="1"/>
    <col min="16137" max="16137" width="11.7109375" style="7" bestFit="1" customWidth="1"/>
    <col min="16138" max="16384" width="9.140625" style="7"/>
  </cols>
  <sheetData>
    <row r="1" spans="1:9" x14ac:dyDescent="0.2">
      <c r="A1" s="209" t="s">
        <v>159</v>
      </c>
      <c r="B1" s="175"/>
      <c r="C1" s="175"/>
      <c r="D1" s="175"/>
      <c r="E1" s="175"/>
      <c r="F1" s="175"/>
      <c r="G1" s="175"/>
      <c r="H1" s="175"/>
      <c r="I1" s="175"/>
    </row>
    <row r="2" spans="1:9" x14ac:dyDescent="0.2">
      <c r="A2" s="208" t="s">
        <v>475</v>
      </c>
      <c r="B2" s="177"/>
      <c r="C2" s="177"/>
      <c r="D2" s="177"/>
      <c r="E2" s="177"/>
      <c r="F2" s="177"/>
      <c r="G2" s="177"/>
      <c r="H2" s="177"/>
      <c r="I2" s="177"/>
    </row>
    <row r="3" spans="1:9" x14ac:dyDescent="0.2">
      <c r="A3" s="190" t="s">
        <v>41</v>
      </c>
      <c r="B3" s="191"/>
      <c r="C3" s="191"/>
      <c r="D3" s="191"/>
      <c r="E3" s="191"/>
      <c r="F3" s="191"/>
      <c r="G3" s="191"/>
      <c r="H3" s="191"/>
      <c r="I3" s="191"/>
    </row>
    <row r="4" spans="1:9" x14ac:dyDescent="0.2">
      <c r="A4" s="207" t="s">
        <v>474</v>
      </c>
      <c r="B4" s="181"/>
      <c r="C4" s="181"/>
      <c r="D4" s="181"/>
      <c r="E4" s="181"/>
      <c r="F4" s="181"/>
      <c r="G4" s="181"/>
      <c r="H4" s="181"/>
      <c r="I4" s="182"/>
    </row>
    <row r="5" spans="1:9" ht="23.25" x14ac:dyDescent="0.2">
      <c r="A5" s="205" t="s">
        <v>42</v>
      </c>
      <c r="B5" s="186"/>
      <c r="C5" s="186"/>
      <c r="D5" s="186"/>
      <c r="E5" s="186"/>
      <c r="F5" s="186"/>
      <c r="G5" s="70" t="s">
        <v>160</v>
      </c>
      <c r="H5" s="71" t="s">
        <v>161</v>
      </c>
      <c r="I5" s="71" t="s">
        <v>162</v>
      </c>
    </row>
    <row r="6" spans="1:9" x14ac:dyDescent="0.2">
      <c r="A6" s="206">
        <v>1</v>
      </c>
      <c r="B6" s="184"/>
      <c r="C6" s="184"/>
      <c r="D6" s="184"/>
      <c r="E6" s="184"/>
      <c r="F6" s="184"/>
      <c r="G6" s="72">
        <v>2</v>
      </c>
      <c r="H6" s="71">
        <v>3</v>
      </c>
      <c r="I6" s="71">
        <v>4</v>
      </c>
    </row>
    <row r="7" spans="1:9" x14ac:dyDescent="0.2">
      <c r="A7" s="168" t="s">
        <v>163</v>
      </c>
      <c r="B7" s="168"/>
      <c r="C7" s="168"/>
      <c r="D7" s="168"/>
      <c r="E7" s="168"/>
      <c r="F7" s="168"/>
      <c r="G7" s="69">
        <v>1</v>
      </c>
      <c r="H7" s="79">
        <f>SUM(H8:H12)</f>
        <v>771504545.13999999</v>
      </c>
      <c r="I7" s="79">
        <f>SUM(I8:I12)</f>
        <v>1107854385.7</v>
      </c>
    </row>
    <row r="8" spans="1:9" x14ac:dyDescent="0.2">
      <c r="A8" s="166" t="s">
        <v>164</v>
      </c>
      <c r="B8" s="166"/>
      <c r="C8" s="166"/>
      <c r="D8" s="166"/>
      <c r="E8" s="166"/>
      <c r="F8" s="166"/>
      <c r="G8" s="68">
        <v>2</v>
      </c>
      <c r="H8" s="78">
        <v>0</v>
      </c>
      <c r="I8" s="78">
        <v>0</v>
      </c>
    </row>
    <row r="9" spans="1:9" x14ac:dyDescent="0.2">
      <c r="A9" s="166" t="s">
        <v>165</v>
      </c>
      <c r="B9" s="166"/>
      <c r="C9" s="166"/>
      <c r="D9" s="166"/>
      <c r="E9" s="166"/>
      <c r="F9" s="166"/>
      <c r="G9" s="68">
        <v>3</v>
      </c>
      <c r="H9" s="78">
        <v>766502288.13999999</v>
      </c>
      <c r="I9" s="78">
        <v>1013859580.7</v>
      </c>
    </row>
    <row r="10" spans="1:9" x14ac:dyDescent="0.2">
      <c r="A10" s="166" t="s">
        <v>166</v>
      </c>
      <c r="B10" s="166"/>
      <c r="C10" s="166"/>
      <c r="D10" s="166"/>
      <c r="E10" s="166"/>
      <c r="F10" s="166"/>
      <c r="G10" s="68">
        <v>4</v>
      </c>
      <c r="H10" s="78">
        <v>0</v>
      </c>
      <c r="I10" s="78">
        <v>0</v>
      </c>
    </row>
    <row r="11" spans="1:9" x14ac:dyDescent="0.2">
      <c r="A11" s="166" t="s">
        <v>167</v>
      </c>
      <c r="B11" s="166"/>
      <c r="C11" s="166"/>
      <c r="D11" s="166"/>
      <c r="E11" s="166"/>
      <c r="F11" s="166"/>
      <c r="G11" s="68">
        <v>5</v>
      </c>
      <c r="H11" s="78">
        <v>0</v>
      </c>
      <c r="I11" s="78">
        <v>0</v>
      </c>
    </row>
    <row r="12" spans="1:9" x14ac:dyDescent="0.2">
      <c r="A12" s="166" t="s">
        <v>168</v>
      </c>
      <c r="B12" s="166"/>
      <c r="C12" s="166"/>
      <c r="D12" s="166"/>
      <c r="E12" s="166"/>
      <c r="F12" s="166"/>
      <c r="G12" s="68">
        <v>6</v>
      </c>
      <c r="H12" s="78">
        <v>5002257</v>
      </c>
      <c r="I12" s="78">
        <v>93994805</v>
      </c>
    </row>
    <row r="13" spans="1:9" ht="16.5" customHeight="1" x14ac:dyDescent="0.2">
      <c r="A13" s="168" t="s">
        <v>169</v>
      </c>
      <c r="B13" s="168"/>
      <c r="C13" s="168"/>
      <c r="D13" s="168"/>
      <c r="E13" s="168"/>
      <c r="F13" s="168"/>
      <c r="G13" s="69">
        <v>7</v>
      </c>
      <c r="H13" s="79">
        <f>H14+H15+H19+H23+H24+H25+H28+H35</f>
        <v>691527464</v>
      </c>
      <c r="I13" s="79">
        <f>I14+I15+I19+I23+I24+I25+I28+I35</f>
        <v>938297227.58000016</v>
      </c>
    </row>
    <row r="14" spans="1:9" x14ac:dyDescent="0.2">
      <c r="A14" s="166" t="s">
        <v>170</v>
      </c>
      <c r="B14" s="166"/>
      <c r="C14" s="166"/>
      <c r="D14" s="166"/>
      <c r="E14" s="166"/>
      <c r="F14" s="166"/>
      <c r="G14" s="68">
        <v>8</v>
      </c>
      <c r="H14" s="78">
        <v>-11000673.800000001</v>
      </c>
      <c r="I14" s="78">
        <v>-2101716.14</v>
      </c>
    </row>
    <row r="15" spans="1:9" x14ac:dyDescent="0.2">
      <c r="A15" s="203" t="s">
        <v>171</v>
      </c>
      <c r="B15" s="203"/>
      <c r="C15" s="203"/>
      <c r="D15" s="203"/>
      <c r="E15" s="203"/>
      <c r="F15" s="203"/>
      <c r="G15" s="69">
        <v>9</v>
      </c>
      <c r="H15" s="79">
        <f>SUM(H16:H18)</f>
        <v>468886738.89000005</v>
      </c>
      <c r="I15" s="79">
        <f>SUM(I16:I18)</f>
        <v>610238052.54000008</v>
      </c>
    </row>
    <row r="16" spans="1:9" x14ac:dyDescent="0.2">
      <c r="A16" s="202" t="s">
        <v>172</v>
      </c>
      <c r="B16" s="202"/>
      <c r="C16" s="202"/>
      <c r="D16" s="202"/>
      <c r="E16" s="202"/>
      <c r="F16" s="202"/>
      <c r="G16" s="68">
        <v>10</v>
      </c>
      <c r="H16" s="78">
        <v>277233121.16000003</v>
      </c>
      <c r="I16" s="78">
        <v>374419697.10000002</v>
      </c>
    </row>
    <row r="17" spans="1:9" x14ac:dyDescent="0.2">
      <c r="A17" s="202" t="s">
        <v>173</v>
      </c>
      <c r="B17" s="202"/>
      <c r="C17" s="202"/>
      <c r="D17" s="202"/>
      <c r="E17" s="202"/>
      <c r="F17" s="202"/>
      <c r="G17" s="68">
        <v>11</v>
      </c>
      <c r="H17" s="78">
        <v>102199993.31</v>
      </c>
      <c r="I17" s="78">
        <v>121325472.98</v>
      </c>
    </row>
    <row r="18" spans="1:9" x14ac:dyDescent="0.2">
      <c r="A18" s="202" t="s">
        <v>174</v>
      </c>
      <c r="B18" s="202"/>
      <c r="C18" s="202"/>
      <c r="D18" s="202"/>
      <c r="E18" s="202"/>
      <c r="F18" s="202"/>
      <c r="G18" s="68">
        <v>12</v>
      </c>
      <c r="H18" s="78">
        <v>89453624.420000002</v>
      </c>
      <c r="I18" s="78">
        <v>114492882.45999999</v>
      </c>
    </row>
    <row r="19" spans="1:9" x14ac:dyDescent="0.2">
      <c r="A19" s="203" t="s">
        <v>175</v>
      </c>
      <c r="B19" s="203"/>
      <c r="C19" s="203"/>
      <c r="D19" s="203"/>
      <c r="E19" s="203"/>
      <c r="F19" s="203"/>
      <c r="G19" s="69">
        <v>13</v>
      </c>
      <c r="H19" s="79">
        <f>SUM(H20:H22)</f>
        <v>175032006.88999999</v>
      </c>
      <c r="I19" s="79">
        <f>SUM(I20:I22)</f>
        <v>238208410.93000001</v>
      </c>
    </row>
    <row r="20" spans="1:9" x14ac:dyDescent="0.2">
      <c r="A20" s="202" t="s">
        <v>176</v>
      </c>
      <c r="B20" s="202"/>
      <c r="C20" s="202"/>
      <c r="D20" s="202"/>
      <c r="E20" s="202"/>
      <c r="F20" s="202"/>
      <c r="G20" s="68">
        <v>14</v>
      </c>
      <c r="H20" s="78">
        <v>120598850.83</v>
      </c>
      <c r="I20" s="78">
        <v>160743708.11000001</v>
      </c>
    </row>
    <row r="21" spans="1:9" x14ac:dyDescent="0.2">
      <c r="A21" s="202" t="s">
        <v>177</v>
      </c>
      <c r="B21" s="202"/>
      <c r="C21" s="202"/>
      <c r="D21" s="202"/>
      <c r="E21" s="202"/>
      <c r="F21" s="202"/>
      <c r="G21" s="68">
        <v>15</v>
      </c>
      <c r="H21" s="78">
        <v>35740110.490000002</v>
      </c>
      <c r="I21" s="78">
        <v>50752967.399999999</v>
      </c>
    </row>
    <row r="22" spans="1:9" x14ac:dyDescent="0.2">
      <c r="A22" s="202" t="s">
        <v>178</v>
      </c>
      <c r="B22" s="202"/>
      <c r="C22" s="202"/>
      <c r="D22" s="202"/>
      <c r="E22" s="202"/>
      <c r="F22" s="202"/>
      <c r="G22" s="68">
        <v>16</v>
      </c>
      <c r="H22" s="78">
        <v>18693045.57</v>
      </c>
      <c r="I22" s="78">
        <v>26711735.420000002</v>
      </c>
    </row>
    <row r="23" spans="1:9" x14ac:dyDescent="0.2">
      <c r="A23" s="166" t="s">
        <v>179</v>
      </c>
      <c r="B23" s="166"/>
      <c r="C23" s="166"/>
      <c r="D23" s="166"/>
      <c r="E23" s="166"/>
      <c r="F23" s="166"/>
      <c r="G23" s="68">
        <v>17</v>
      </c>
      <c r="H23" s="78">
        <v>34390700.740000002</v>
      </c>
      <c r="I23" s="78">
        <v>58024134.43</v>
      </c>
    </row>
    <row r="24" spans="1:9" x14ac:dyDescent="0.2">
      <c r="A24" s="166" t="s">
        <v>180</v>
      </c>
      <c r="B24" s="166"/>
      <c r="C24" s="166"/>
      <c r="D24" s="166"/>
      <c r="E24" s="166"/>
      <c r="F24" s="166"/>
      <c r="G24" s="68">
        <v>18</v>
      </c>
      <c r="H24" s="78">
        <v>18712056.649999999</v>
      </c>
      <c r="I24" s="78">
        <v>27269755.870000001</v>
      </c>
    </row>
    <row r="25" spans="1:9" x14ac:dyDescent="0.2">
      <c r="A25" s="203" t="s">
        <v>181</v>
      </c>
      <c r="B25" s="203"/>
      <c r="C25" s="203"/>
      <c r="D25" s="203"/>
      <c r="E25" s="203"/>
      <c r="F25" s="203"/>
      <c r="G25" s="69">
        <v>19</v>
      </c>
      <c r="H25" s="79">
        <f>H26+H27</f>
        <v>-181243.06000000006</v>
      </c>
      <c r="I25" s="79">
        <f>I26+I27</f>
        <v>2030062.85</v>
      </c>
    </row>
    <row r="26" spans="1:9" x14ac:dyDescent="0.2">
      <c r="A26" s="202" t="s">
        <v>182</v>
      </c>
      <c r="B26" s="202"/>
      <c r="C26" s="202"/>
      <c r="D26" s="202"/>
      <c r="E26" s="202"/>
      <c r="F26" s="202"/>
      <c r="G26" s="68">
        <v>20</v>
      </c>
      <c r="H26" s="78">
        <v>1041867.47</v>
      </c>
      <c r="I26" s="78">
        <v>588261.74</v>
      </c>
    </row>
    <row r="27" spans="1:9" x14ac:dyDescent="0.2">
      <c r="A27" s="202" t="s">
        <v>183</v>
      </c>
      <c r="B27" s="202"/>
      <c r="C27" s="202"/>
      <c r="D27" s="202"/>
      <c r="E27" s="202"/>
      <c r="F27" s="202"/>
      <c r="G27" s="68">
        <v>21</v>
      </c>
      <c r="H27" s="78">
        <v>-1223110.53</v>
      </c>
      <c r="I27" s="78">
        <v>1441801.11</v>
      </c>
    </row>
    <row r="28" spans="1:9" x14ac:dyDescent="0.2">
      <c r="A28" s="203" t="s">
        <v>184</v>
      </c>
      <c r="B28" s="203"/>
      <c r="C28" s="203"/>
      <c r="D28" s="203"/>
      <c r="E28" s="203"/>
      <c r="F28" s="203"/>
      <c r="G28" s="69">
        <v>22</v>
      </c>
      <c r="H28" s="79">
        <f>SUM(H29:H34)</f>
        <v>471022.53</v>
      </c>
      <c r="I28" s="79">
        <f>SUM(I29:I34)</f>
        <v>0</v>
      </c>
    </row>
    <row r="29" spans="1:9" x14ac:dyDescent="0.2">
      <c r="A29" s="202" t="s">
        <v>185</v>
      </c>
      <c r="B29" s="202"/>
      <c r="C29" s="202"/>
      <c r="D29" s="202"/>
      <c r="E29" s="202"/>
      <c r="F29" s="202"/>
      <c r="G29" s="68">
        <v>23</v>
      </c>
      <c r="H29" s="78">
        <v>0</v>
      </c>
      <c r="I29" s="78">
        <v>0</v>
      </c>
    </row>
    <row r="30" spans="1:9" x14ac:dyDescent="0.2">
      <c r="A30" s="202" t="s">
        <v>186</v>
      </c>
      <c r="B30" s="202"/>
      <c r="C30" s="202"/>
      <c r="D30" s="202"/>
      <c r="E30" s="202"/>
      <c r="F30" s="202"/>
      <c r="G30" s="68">
        <v>24</v>
      </c>
      <c r="H30" s="78">
        <v>0</v>
      </c>
      <c r="I30" s="78">
        <v>0</v>
      </c>
    </row>
    <row r="31" spans="1:9" x14ac:dyDescent="0.2">
      <c r="A31" s="202" t="s">
        <v>187</v>
      </c>
      <c r="B31" s="202"/>
      <c r="C31" s="202"/>
      <c r="D31" s="202"/>
      <c r="E31" s="202"/>
      <c r="F31" s="202"/>
      <c r="G31" s="68">
        <v>25</v>
      </c>
      <c r="H31" s="78">
        <v>471022.53</v>
      </c>
      <c r="I31" s="78">
        <v>0</v>
      </c>
    </row>
    <row r="32" spans="1:9" x14ac:dyDescent="0.2">
      <c r="A32" s="202" t="s">
        <v>188</v>
      </c>
      <c r="B32" s="202"/>
      <c r="C32" s="202"/>
      <c r="D32" s="202"/>
      <c r="E32" s="202"/>
      <c r="F32" s="202"/>
      <c r="G32" s="68">
        <v>26</v>
      </c>
      <c r="H32" s="78">
        <v>0</v>
      </c>
      <c r="I32" s="78">
        <v>0</v>
      </c>
    </row>
    <row r="33" spans="1:9" x14ac:dyDescent="0.2">
      <c r="A33" s="202" t="s">
        <v>189</v>
      </c>
      <c r="B33" s="202"/>
      <c r="C33" s="202"/>
      <c r="D33" s="202"/>
      <c r="E33" s="202"/>
      <c r="F33" s="202"/>
      <c r="G33" s="68">
        <v>27</v>
      </c>
      <c r="H33" s="78">
        <v>0</v>
      </c>
      <c r="I33" s="78">
        <v>0</v>
      </c>
    </row>
    <row r="34" spans="1:9" x14ac:dyDescent="0.2">
      <c r="A34" s="202" t="s">
        <v>190</v>
      </c>
      <c r="B34" s="202"/>
      <c r="C34" s="202"/>
      <c r="D34" s="202"/>
      <c r="E34" s="202"/>
      <c r="F34" s="202"/>
      <c r="G34" s="68">
        <v>28</v>
      </c>
      <c r="H34" s="78">
        <v>0</v>
      </c>
      <c r="I34" s="78">
        <v>0</v>
      </c>
    </row>
    <row r="35" spans="1:9" x14ac:dyDescent="0.2">
      <c r="A35" s="166" t="s">
        <v>191</v>
      </c>
      <c r="B35" s="166"/>
      <c r="C35" s="166"/>
      <c r="D35" s="166"/>
      <c r="E35" s="166"/>
      <c r="F35" s="166"/>
      <c r="G35" s="68">
        <v>29</v>
      </c>
      <c r="H35" s="78">
        <v>5216855.16</v>
      </c>
      <c r="I35" s="78">
        <v>4628527.0999999996</v>
      </c>
    </row>
    <row r="36" spans="1:9" x14ac:dyDescent="0.2">
      <c r="A36" s="168" t="s">
        <v>192</v>
      </c>
      <c r="B36" s="168"/>
      <c r="C36" s="168"/>
      <c r="D36" s="168"/>
      <c r="E36" s="168"/>
      <c r="F36" s="168"/>
      <c r="G36" s="69">
        <v>30</v>
      </c>
      <c r="H36" s="79">
        <f>SUM(H37:H46)</f>
        <v>2523620.42</v>
      </c>
      <c r="I36" s="79">
        <f>SUM(I37:I46)</f>
        <v>728341.67</v>
      </c>
    </row>
    <row r="37" spans="1:9" x14ac:dyDescent="0.2">
      <c r="A37" s="166" t="s">
        <v>193</v>
      </c>
      <c r="B37" s="166"/>
      <c r="C37" s="166"/>
      <c r="D37" s="166"/>
      <c r="E37" s="166"/>
      <c r="F37" s="166"/>
      <c r="G37" s="68">
        <v>31</v>
      </c>
      <c r="H37" s="78">
        <v>0</v>
      </c>
      <c r="I37" s="78">
        <v>0</v>
      </c>
    </row>
    <row r="38" spans="1:9" ht="25.15" customHeight="1" x14ac:dyDescent="0.2">
      <c r="A38" s="166" t="s">
        <v>194</v>
      </c>
      <c r="B38" s="166"/>
      <c r="C38" s="166"/>
      <c r="D38" s="166"/>
      <c r="E38" s="166"/>
      <c r="F38" s="166"/>
      <c r="G38" s="68">
        <v>32</v>
      </c>
      <c r="H38" s="78">
        <v>0</v>
      </c>
      <c r="I38" s="78">
        <v>0</v>
      </c>
    </row>
    <row r="39" spans="1:9" ht="28.15" customHeight="1" x14ac:dyDescent="0.2">
      <c r="A39" s="166" t="s">
        <v>195</v>
      </c>
      <c r="B39" s="166"/>
      <c r="C39" s="166"/>
      <c r="D39" s="166"/>
      <c r="E39" s="166"/>
      <c r="F39" s="166"/>
      <c r="G39" s="68">
        <v>33</v>
      </c>
      <c r="H39" s="78">
        <v>0</v>
      </c>
      <c r="I39" s="78">
        <v>0</v>
      </c>
    </row>
    <row r="40" spans="1:9" ht="28.15" customHeight="1" x14ac:dyDescent="0.2">
      <c r="A40" s="166" t="s">
        <v>196</v>
      </c>
      <c r="B40" s="166"/>
      <c r="C40" s="166"/>
      <c r="D40" s="166"/>
      <c r="E40" s="166"/>
      <c r="F40" s="166"/>
      <c r="G40" s="68">
        <v>34</v>
      </c>
      <c r="H40" s="78">
        <v>0</v>
      </c>
      <c r="I40" s="78">
        <v>0</v>
      </c>
    </row>
    <row r="41" spans="1:9" ht="22.9" customHeight="1" x14ac:dyDescent="0.2">
      <c r="A41" s="166" t="s">
        <v>197</v>
      </c>
      <c r="B41" s="166"/>
      <c r="C41" s="166"/>
      <c r="D41" s="166"/>
      <c r="E41" s="166"/>
      <c r="F41" s="166"/>
      <c r="G41" s="68">
        <v>35</v>
      </c>
      <c r="H41" s="78">
        <v>0</v>
      </c>
      <c r="I41" s="78">
        <v>0</v>
      </c>
    </row>
    <row r="42" spans="1:9" x14ac:dyDescent="0.2">
      <c r="A42" s="166" t="s">
        <v>198</v>
      </c>
      <c r="B42" s="166"/>
      <c r="C42" s="166"/>
      <c r="D42" s="166"/>
      <c r="E42" s="166"/>
      <c r="F42" s="166"/>
      <c r="G42" s="68">
        <v>36</v>
      </c>
      <c r="H42" s="78">
        <v>16412.37</v>
      </c>
      <c r="I42" s="78">
        <v>21971.77</v>
      </c>
    </row>
    <row r="43" spans="1:9" x14ac:dyDescent="0.2">
      <c r="A43" s="166" t="s">
        <v>199</v>
      </c>
      <c r="B43" s="166"/>
      <c r="C43" s="166"/>
      <c r="D43" s="166"/>
      <c r="E43" s="166"/>
      <c r="F43" s="166"/>
      <c r="G43" s="68">
        <v>37</v>
      </c>
      <c r="H43" s="78">
        <v>2507208.0499999998</v>
      </c>
      <c r="I43" s="78">
        <v>678809.62</v>
      </c>
    </row>
    <row r="44" spans="1:9" x14ac:dyDescent="0.2">
      <c r="A44" s="166" t="s">
        <v>200</v>
      </c>
      <c r="B44" s="166"/>
      <c r="C44" s="166"/>
      <c r="D44" s="166"/>
      <c r="E44" s="166"/>
      <c r="F44" s="166"/>
      <c r="G44" s="68">
        <v>38</v>
      </c>
      <c r="H44" s="78">
        <v>0</v>
      </c>
      <c r="I44" s="78">
        <v>0</v>
      </c>
    </row>
    <row r="45" spans="1:9" x14ac:dyDescent="0.2">
      <c r="A45" s="166" t="s">
        <v>201</v>
      </c>
      <c r="B45" s="166"/>
      <c r="C45" s="166"/>
      <c r="D45" s="166"/>
      <c r="E45" s="166"/>
      <c r="F45" s="166"/>
      <c r="G45" s="68">
        <v>39</v>
      </c>
      <c r="H45" s="78">
        <v>0</v>
      </c>
      <c r="I45" s="78">
        <v>27560.28</v>
      </c>
    </row>
    <row r="46" spans="1:9" x14ac:dyDescent="0.2">
      <c r="A46" s="166" t="s">
        <v>202</v>
      </c>
      <c r="B46" s="166"/>
      <c r="C46" s="166"/>
      <c r="D46" s="166"/>
      <c r="E46" s="166"/>
      <c r="F46" s="166"/>
      <c r="G46" s="68">
        <v>40</v>
      </c>
      <c r="H46" s="78">
        <v>0</v>
      </c>
      <c r="I46" s="78">
        <v>0</v>
      </c>
    </row>
    <row r="47" spans="1:9" x14ac:dyDescent="0.2">
      <c r="A47" s="168" t="s">
        <v>203</v>
      </c>
      <c r="B47" s="168"/>
      <c r="C47" s="168"/>
      <c r="D47" s="168"/>
      <c r="E47" s="168"/>
      <c r="F47" s="168"/>
      <c r="G47" s="69">
        <v>41</v>
      </c>
      <c r="H47" s="79">
        <f>SUM(H48:H54)</f>
        <v>2638698.23</v>
      </c>
      <c r="I47" s="79">
        <f>SUM(I48:I54)</f>
        <v>16652373.869999999</v>
      </c>
    </row>
    <row r="48" spans="1:9" ht="23.45" customHeight="1" x14ac:dyDescent="0.2">
      <c r="A48" s="166" t="s">
        <v>204</v>
      </c>
      <c r="B48" s="166"/>
      <c r="C48" s="166"/>
      <c r="D48" s="166"/>
      <c r="E48" s="166"/>
      <c r="F48" s="166"/>
      <c r="G48" s="68">
        <v>42</v>
      </c>
      <c r="H48" s="78">
        <v>0</v>
      </c>
      <c r="I48" s="78">
        <v>0</v>
      </c>
    </row>
    <row r="49" spans="1:9" x14ac:dyDescent="0.2">
      <c r="A49" s="199" t="s">
        <v>205</v>
      </c>
      <c r="B49" s="199"/>
      <c r="C49" s="199"/>
      <c r="D49" s="199"/>
      <c r="E49" s="199"/>
      <c r="F49" s="199"/>
      <c r="G49" s="68">
        <v>43</v>
      </c>
      <c r="H49" s="78">
        <v>0</v>
      </c>
      <c r="I49" s="78">
        <v>0</v>
      </c>
    </row>
    <row r="50" spans="1:9" x14ac:dyDescent="0.2">
      <c r="A50" s="199" t="s">
        <v>206</v>
      </c>
      <c r="B50" s="199"/>
      <c r="C50" s="199"/>
      <c r="D50" s="199"/>
      <c r="E50" s="199"/>
      <c r="F50" s="199"/>
      <c r="G50" s="68">
        <v>44</v>
      </c>
      <c r="H50" s="78">
        <v>2491736.64</v>
      </c>
      <c r="I50" s="78">
        <v>16636723.529999999</v>
      </c>
    </row>
    <row r="51" spans="1:9" x14ac:dyDescent="0.2">
      <c r="A51" s="199" t="s">
        <v>207</v>
      </c>
      <c r="B51" s="199"/>
      <c r="C51" s="199"/>
      <c r="D51" s="199"/>
      <c r="E51" s="199"/>
      <c r="F51" s="199"/>
      <c r="G51" s="68">
        <v>45</v>
      </c>
      <c r="H51" s="78">
        <v>69439.27</v>
      </c>
      <c r="I51" s="78">
        <v>15650.34</v>
      </c>
    </row>
    <row r="52" spans="1:9" x14ac:dyDescent="0.2">
      <c r="A52" s="199" t="s">
        <v>208</v>
      </c>
      <c r="B52" s="199"/>
      <c r="C52" s="199"/>
      <c r="D52" s="199"/>
      <c r="E52" s="199"/>
      <c r="F52" s="199"/>
      <c r="G52" s="68">
        <v>46</v>
      </c>
      <c r="H52" s="78">
        <v>77522.320000000007</v>
      </c>
      <c r="I52" s="78">
        <v>0</v>
      </c>
    </row>
    <row r="53" spans="1:9" x14ac:dyDescent="0.2">
      <c r="A53" s="199" t="s">
        <v>209</v>
      </c>
      <c r="B53" s="199"/>
      <c r="C53" s="199"/>
      <c r="D53" s="199"/>
      <c r="E53" s="199"/>
      <c r="F53" s="199"/>
      <c r="G53" s="68">
        <v>47</v>
      </c>
      <c r="H53" s="78">
        <v>0</v>
      </c>
      <c r="I53" s="78">
        <v>0</v>
      </c>
    </row>
    <row r="54" spans="1:9" x14ac:dyDescent="0.2">
      <c r="A54" s="199" t="s">
        <v>210</v>
      </c>
      <c r="B54" s="199"/>
      <c r="C54" s="199"/>
      <c r="D54" s="199"/>
      <c r="E54" s="199"/>
      <c r="F54" s="199"/>
      <c r="G54" s="68">
        <v>48</v>
      </c>
      <c r="H54" s="78">
        <v>0</v>
      </c>
      <c r="I54" s="78">
        <v>0</v>
      </c>
    </row>
    <row r="55" spans="1:9" ht="30.6" customHeight="1" x14ac:dyDescent="0.2">
      <c r="A55" s="167" t="s">
        <v>211</v>
      </c>
      <c r="B55" s="167"/>
      <c r="C55" s="167"/>
      <c r="D55" s="167"/>
      <c r="E55" s="167"/>
      <c r="F55" s="167"/>
      <c r="G55" s="68">
        <v>49</v>
      </c>
      <c r="H55" s="78">
        <v>0</v>
      </c>
      <c r="I55" s="78">
        <v>0</v>
      </c>
    </row>
    <row r="56" spans="1:9" x14ac:dyDescent="0.2">
      <c r="A56" s="167" t="s">
        <v>212</v>
      </c>
      <c r="B56" s="167"/>
      <c r="C56" s="167"/>
      <c r="D56" s="167"/>
      <c r="E56" s="167"/>
      <c r="F56" s="167"/>
      <c r="G56" s="68">
        <v>50</v>
      </c>
      <c r="H56" s="78">
        <v>0</v>
      </c>
      <c r="I56" s="78">
        <v>0</v>
      </c>
    </row>
    <row r="57" spans="1:9" ht="28.9" customHeight="1" x14ac:dyDescent="0.2">
      <c r="A57" s="167" t="s">
        <v>213</v>
      </c>
      <c r="B57" s="167"/>
      <c r="C57" s="167"/>
      <c r="D57" s="167"/>
      <c r="E57" s="167"/>
      <c r="F57" s="167"/>
      <c r="G57" s="68">
        <v>51</v>
      </c>
      <c r="H57" s="78">
        <v>0</v>
      </c>
      <c r="I57" s="78">
        <v>0</v>
      </c>
    </row>
    <row r="58" spans="1:9" x14ac:dyDescent="0.2">
      <c r="A58" s="167" t="s">
        <v>214</v>
      </c>
      <c r="B58" s="167"/>
      <c r="C58" s="167"/>
      <c r="D58" s="167"/>
      <c r="E58" s="167"/>
      <c r="F58" s="167"/>
      <c r="G58" s="68">
        <v>52</v>
      </c>
      <c r="H58" s="78">
        <v>0</v>
      </c>
      <c r="I58" s="78">
        <v>0</v>
      </c>
    </row>
    <row r="59" spans="1:9" x14ac:dyDescent="0.2">
      <c r="A59" s="168" t="s">
        <v>215</v>
      </c>
      <c r="B59" s="168"/>
      <c r="C59" s="168"/>
      <c r="D59" s="168"/>
      <c r="E59" s="168"/>
      <c r="F59" s="168"/>
      <c r="G59" s="69">
        <v>53</v>
      </c>
      <c r="H59" s="79">
        <f>H7+H36+H55+H56</f>
        <v>774028165.55999994</v>
      </c>
      <c r="I59" s="79">
        <f>I7+I36+I55+I56</f>
        <v>1108582727.3700001</v>
      </c>
    </row>
    <row r="60" spans="1:9" x14ac:dyDescent="0.2">
      <c r="A60" s="168" t="s">
        <v>216</v>
      </c>
      <c r="B60" s="168"/>
      <c r="C60" s="168"/>
      <c r="D60" s="168"/>
      <c r="E60" s="168"/>
      <c r="F60" s="168"/>
      <c r="G60" s="69">
        <v>54</v>
      </c>
      <c r="H60" s="79">
        <f>H13+H47+H57+H58</f>
        <v>694166162.23000002</v>
      </c>
      <c r="I60" s="79">
        <f>I13+I47+I57+I58</f>
        <v>954949601.45000017</v>
      </c>
    </row>
    <row r="61" spans="1:9" x14ac:dyDescent="0.2">
      <c r="A61" s="168" t="s">
        <v>217</v>
      </c>
      <c r="B61" s="168"/>
      <c r="C61" s="168"/>
      <c r="D61" s="168"/>
      <c r="E61" s="168"/>
      <c r="F61" s="168"/>
      <c r="G61" s="69">
        <v>55</v>
      </c>
      <c r="H61" s="79">
        <f>H59-H60</f>
        <v>79862003.329999924</v>
      </c>
      <c r="I61" s="79">
        <f>I59-I60</f>
        <v>153633125.91999996</v>
      </c>
    </row>
    <row r="62" spans="1:9" x14ac:dyDescent="0.2">
      <c r="A62" s="201" t="s">
        <v>218</v>
      </c>
      <c r="B62" s="201"/>
      <c r="C62" s="201"/>
      <c r="D62" s="201"/>
      <c r="E62" s="201"/>
      <c r="F62" s="201"/>
      <c r="G62" s="69">
        <v>56</v>
      </c>
      <c r="H62" s="79">
        <f>+IF((H59-H60)&gt;0,(H59-H60),0)</f>
        <v>79862003.329999924</v>
      </c>
      <c r="I62" s="79">
        <f>+IF((I59-I60)&gt;0,(I59-I60),0)</f>
        <v>153633125.91999996</v>
      </c>
    </row>
    <row r="63" spans="1:9" x14ac:dyDescent="0.2">
      <c r="A63" s="201" t="s">
        <v>219</v>
      </c>
      <c r="B63" s="201"/>
      <c r="C63" s="201"/>
      <c r="D63" s="201"/>
      <c r="E63" s="201"/>
      <c r="F63" s="201"/>
      <c r="G63" s="69">
        <v>57</v>
      </c>
      <c r="H63" s="79">
        <f>+IF((H59-H60)&lt;0,(H59-H60),0)</f>
        <v>0</v>
      </c>
      <c r="I63" s="79">
        <f>+IF((I59-I60)&lt;0,(I59-I60),0)</f>
        <v>0</v>
      </c>
    </row>
    <row r="64" spans="1:9" x14ac:dyDescent="0.2">
      <c r="A64" s="167" t="s">
        <v>220</v>
      </c>
      <c r="B64" s="167"/>
      <c r="C64" s="167"/>
      <c r="D64" s="167"/>
      <c r="E64" s="167"/>
      <c r="F64" s="167"/>
      <c r="G64" s="68">
        <v>58</v>
      </c>
      <c r="H64" s="78">
        <v>4525673.33</v>
      </c>
      <c r="I64" s="78">
        <v>16617462.09</v>
      </c>
    </row>
    <row r="65" spans="1:9" x14ac:dyDescent="0.2">
      <c r="A65" s="168" t="s">
        <v>221</v>
      </c>
      <c r="B65" s="168"/>
      <c r="C65" s="168"/>
      <c r="D65" s="168"/>
      <c r="E65" s="168"/>
      <c r="F65" s="168"/>
      <c r="G65" s="69">
        <v>59</v>
      </c>
      <c r="H65" s="79">
        <f>H61-H64</f>
        <v>75336329.999999925</v>
      </c>
      <c r="I65" s="79">
        <f>I61-I64</f>
        <v>137015663.82999995</v>
      </c>
    </row>
    <row r="66" spans="1:9" x14ac:dyDescent="0.2">
      <c r="A66" s="201" t="s">
        <v>222</v>
      </c>
      <c r="B66" s="201"/>
      <c r="C66" s="201"/>
      <c r="D66" s="201"/>
      <c r="E66" s="201"/>
      <c r="F66" s="201"/>
      <c r="G66" s="69">
        <v>60</v>
      </c>
      <c r="H66" s="79">
        <f>+IF((H61-H64)&gt;0,(H61-H64),0)</f>
        <v>75336329.999999925</v>
      </c>
      <c r="I66" s="79">
        <f>+IF((I61-I64)&gt;0,(I61-I64),0)</f>
        <v>137015663.82999995</v>
      </c>
    </row>
    <row r="67" spans="1:9" x14ac:dyDescent="0.2">
      <c r="A67" s="201" t="s">
        <v>223</v>
      </c>
      <c r="B67" s="201"/>
      <c r="C67" s="201"/>
      <c r="D67" s="201"/>
      <c r="E67" s="201"/>
      <c r="F67" s="201"/>
      <c r="G67" s="69">
        <v>61</v>
      </c>
      <c r="H67" s="79">
        <f>+IF((H61-H64)&lt;0,(H61-H64),0)</f>
        <v>0</v>
      </c>
      <c r="I67" s="79">
        <f>+IF((I61-I64)&lt;0,(I61-I64),0)</f>
        <v>0</v>
      </c>
    </row>
    <row r="68" spans="1:9" x14ac:dyDescent="0.2">
      <c r="A68" s="172" t="s">
        <v>224</v>
      </c>
      <c r="B68" s="172"/>
      <c r="C68" s="172"/>
      <c r="D68" s="172"/>
      <c r="E68" s="172"/>
      <c r="F68" s="172"/>
      <c r="G68" s="193"/>
      <c r="H68" s="193"/>
      <c r="I68" s="193"/>
    </row>
    <row r="69" spans="1:9" ht="25.9" customHeight="1" x14ac:dyDescent="0.2">
      <c r="A69" s="168" t="s">
        <v>225</v>
      </c>
      <c r="B69" s="168"/>
      <c r="C69" s="168"/>
      <c r="D69" s="168"/>
      <c r="E69" s="168"/>
      <c r="F69" s="168"/>
      <c r="G69" s="69">
        <v>62</v>
      </c>
      <c r="H69" s="79">
        <f>H70-H71</f>
        <v>0</v>
      </c>
      <c r="I69" s="79">
        <f>I70-I71</f>
        <v>0</v>
      </c>
    </row>
    <row r="70" spans="1:9" x14ac:dyDescent="0.2">
      <c r="A70" s="199" t="s">
        <v>226</v>
      </c>
      <c r="B70" s="199"/>
      <c r="C70" s="199"/>
      <c r="D70" s="199"/>
      <c r="E70" s="199"/>
      <c r="F70" s="199"/>
      <c r="G70" s="68">
        <v>63</v>
      </c>
      <c r="H70" s="78">
        <v>0</v>
      </c>
      <c r="I70" s="78">
        <v>0</v>
      </c>
    </row>
    <row r="71" spans="1:9" x14ac:dyDescent="0.2">
      <c r="A71" s="199" t="s">
        <v>227</v>
      </c>
      <c r="B71" s="199"/>
      <c r="C71" s="199"/>
      <c r="D71" s="199"/>
      <c r="E71" s="199"/>
      <c r="F71" s="199"/>
      <c r="G71" s="68">
        <v>64</v>
      </c>
      <c r="H71" s="78">
        <v>0</v>
      </c>
      <c r="I71" s="78">
        <v>0</v>
      </c>
    </row>
    <row r="72" spans="1:9" x14ac:dyDescent="0.2">
      <c r="A72" s="167" t="s">
        <v>228</v>
      </c>
      <c r="B72" s="167"/>
      <c r="C72" s="167"/>
      <c r="D72" s="167"/>
      <c r="E72" s="167"/>
      <c r="F72" s="167"/>
      <c r="G72" s="68">
        <v>65</v>
      </c>
      <c r="H72" s="78">
        <v>0</v>
      </c>
      <c r="I72" s="78">
        <v>0</v>
      </c>
    </row>
    <row r="73" spans="1:9" x14ac:dyDescent="0.2">
      <c r="A73" s="201" t="s">
        <v>229</v>
      </c>
      <c r="B73" s="201"/>
      <c r="C73" s="201"/>
      <c r="D73" s="201"/>
      <c r="E73" s="201"/>
      <c r="F73" s="201"/>
      <c r="G73" s="69">
        <v>66</v>
      </c>
      <c r="H73" s="82">
        <v>0</v>
      </c>
      <c r="I73" s="82">
        <v>0</v>
      </c>
    </row>
    <row r="74" spans="1:9" x14ac:dyDescent="0.2">
      <c r="A74" s="201" t="s">
        <v>230</v>
      </c>
      <c r="B74" s="201"/>
      <c r="C74" s="201"/>
      <c r="D74" s="201"/>
      <c r="E74" s="201"/>
      <c r="F74" s="201"/>
      <c r="G74" s="69">
        <v>67</v>
      </c>
      <c r="H74" s="82">
        <v>0</v>
      </c>
      <c r="I74" s="82">
        <v>0</v>
      </c>
    </row>
    <row r="75" spans="1:9" x14ac:dyDescent="0.2">
      <c r="A75" s="172" t="s">
        <v>231</v>
      </c>
      <c r="B75" s="172"/>
      <c r="C75" s="172"/>
      <c r="D75" s="172"/>
      <c r="E75" s="172"/>
      <c r="F75" s="172"/>
      <c r="G75" s="193"/>
      <c r="H75" s="193"/>
      <c r="I75" s="193"/>
    </row>
    <row r="76" spans="1:9" x14ac:dyDescent="0.2">
      <c r="A76" s="168" t="s">
        <v>232</v>
      </c>
      <c r="B76" s="168"/>
      <c r="C76" s="168"/>
      <c r="D76" s="168"/>
      <c r="E76" s="168"/>
      <c r="F76" s="168"/>
      <c r="G76" s="69">
        <v>68</v>
      </c>
      <c r="H76" s="82">
        <v>0</v>
      </c>
      <c r="I76" s="82">
        <v>0</v>
      </c>
    </row>
    <row r="77" spans="1:9" x14ac:dyDescent="0.2">
      <c r="A77" s="200" t="s">
        <v>233</v>
      </c>
      <c r="B77" s="200"/>
      <c r="C77" s="200"/>
      <c r="D77" s="200"/>
      <c r="E77" s="200"/>
      <c r="F77" s="200"/>
      <c r="G77" s="73">
        <v>69</v>
      </c>
      <c r="H77" s="83">
        <v>0</v>
      </c>
      <c r="I77" s="83">
        <v>0</v>
      </c>
    </row>
    <row r="78" spans="1:9" x14ac:dyDescent="0.2">
      <c r="A78" s="200" t="s">
        <v>234</v>
      </c>
      <c r="B78" s="200"/>
      <c r="C78" s="200"/>
      <c r="D78" s="200"/>
      <c r="E78" s="200"/>
      <c r="F78" s="200"/>
      <c r="G78" s="73">
        <v>70</v>
      </c>
      <c r="H78" s="83">
        <v>0</v>
      </c>
      <c r="I78" s="83">
        <v>0</v>
      </c>
    </row>
    <row r="79" spans="1:9" x14ac:dyDescent="0.2">
      <c r="A79" s="168" t="s">
        <v>235</v>
      </c>
      <c r="B79" s="168"/>
      <c r="C79" s="168"/>
      <c r="D79" s="168"/>
      <c r="E79" s="168"/>
      <c r="F79" s="168"/>
      <c r="G79" s="69">
        <v>71</v>
      </c>
      <c r="H79" s="82">
        <v>0</v>
      </c>
      <c r="I79" s="82">
        <v>0</v>
      </c>
    </row>
    <row r="80" spans="1:9" x14ac:dyDescent="0.2">
      <c r="A80" s="168" t="s">
        <v>236</v>
      </c>
      <c r="B80" s="168"/>
      <c r="C80" s="168"/>
      <c r="D80" s="168"/>
      <c r="E80" s="168"/>
      <c r="F80" s="168"/>
      <c r="G80" s="69">
        <v>72</v>
      </c>
      <c r="H80" s="82">
        <v>0</v>
      </c>
      <c r="I80" s="82">
        <v>0</v>
      </c>
    </row>
    <row r="81" spans="1:9" x14ac:dyDescent="0.2">
      <c r="A81" s="201" t="s">
        <v>237</v>
      </c>
      <c r="B81" s="201"/>
      <c r="C81" s="201"/>
      <c r="D81" s="201"/>
      <c r="E81" s="201"/>
      <c r="F81" s="201"/>
      <c r="G81" s="69">
        <v>73</v>
      </c>
      <c r="H81" s="82">
        <v>0</v>
      </c>
      <c r="I81" s="82">
        <v>0</v>
      </c>
    </row>
    <row r="82" spans="1:9" x14ac:dyDescent="0.2">
      <c r="A82" s="201" t="s">
        <v>238</v>
      </c>
      <c r="B82" s="201"/>
      <c r="C82" s="201"/>
      <c r="D82" s="201"/>
      <c r="E82" s="201"/>
      <c r="F82" s="201"/>
      <c r="G82" s="69">
        <v>74</v>
      </c>
      <c r="H82" s="82">
        <v>0</v>
      </c>
      <c r="I82" s="82">
        <v>0</v>
      </c>
    </row>
    <row r="83" spans="1:9" x14ac:dyDescent="0.2">
      <c r="A83" s="172" t="s">
        <v>239</v>
      </c>
      <c r="B83" s="172"/>
      <c r="C83" s="172"/>
      <c r="D83" s="172"/>
      <c r="E83" s="172"/>
      <c r="F83" s="172"/>
      <c r="G83" s="193"/>
      <c r="H83" s="193"/>
      <c r="I83" s="193"/>
    </row>
    <row r="84" spans="1:9" x14ac:dyDescent="0.2">
      <c r="A84" s="194" t="s">
        <v>240</v>
      </c>
      <c r="B84" s="194"/>
      <c r="C84" s="194"/>
      <c r="D84" s="194"/>
      <c r="E84" s="194"/>
      <c r="F84" s="194"/>
      <c r="G84" s="69">
        <v>75</v>
      </c>
      <c r="H84" s="84">
        <f>H85+H86</f>
        <v>75336330</v>
      </c>
      <c r="I84" s="84">
        <f>I85+I86</f>
        <v>137015663.82999998</v>
      </c>
    </row>
    <row r="85" spans="1:9" x14ac:dyDescent="0.2">
      <c r="A85" s="195" t="s">
        <v>241</v>
      </c>
      <c r="B85" s="195"/>
      <c r="C85" s="195"/>
      <c r="D85" s="195"/>
      <c r="E85" s="195"/>
      <c r="F85" s="195"/>
      <c r="G85" s="68">
        <v>76</v>
      </c>
      <c r="H85" s="85">
        <v>73861556.640000001</v>
      </c>
      <c r="I85" s="85">
        <v>135384474.06999999</v>
      </c>
    </row>
    <row r="86" spans="1:9" x14ac:dyDescent="0.2">
      <c r="A86" s="195" t="s">
        <v>242</v>
      </c>
      <c r="B86" s="195"/>
      <c r="C86" s="195"/>
      <c r="D86" s="195"/>
      <c r="E86" s="195"/>
      <c r="F86" s="195"/>
      <c r="G86" s="68">
        <v>77</v>
      </c>
      <c r="H86" s="85">
        <v>1474773.36</v>
      </c>
      <c r="I86" s="85">
        <v>1631189.76</v>
      </c>
    </row>
    <row r="87" spans="1:9" x14ac:dyDescent="0.2">
      <c r="A87" s="196" t="s">
        <v>243</v>
      </c>
      <c r="B87" s="196"/>
      <c r="C87" s="196"/>
      <c r="D87" s="196"/>
      <c r="E87" s="196"/>
      <c r="F87" s="196"/>
      <c r="G87" s="197"/>
      <c r="H87" s="197"/>
      <c r="I87" s="197"/>
    </row>
    <row r="88" spans="1:9" x14ac:dyDescent="0.2">
      <c r="A88" s="198" t="s">
        <v>244</v>
      </c>
      <c r="B88" s="198"/>
      <c r="C88" s="198"/>
      <c r="D88" s="198"/>
      <c r="E88" s="198"/>
      <c r="F88" s="198"/>
      <c r="G88" s="68">
        <v>78</v>
      </c>
      <c r="H88" s="85">
        <v>75336330</v>
      </c>
      <c r="I88" s="85">
        <v>137015663.83000001</v>
      </c>
    </row>
    <row r="89" spans="1:9" ht="29.25" customHeight="1" x14ac:dyDescent="0.2">
      <c r="A89" s="192" t="s">
        <v>245</v>
      </c>
      <c r="B89" s="192"/>
      <c r="C89" s="192"/>
      <c r="D89" s="192"/>
      <c r="E89" s="192"/>
      <c r="F89" s="192"/>
      <c r="G89" s="69">
        <v>79</v>
      </c>
      <c r="H89" s="84">
        <f>H90+H97</f>
        <v>-320570.40999999997</v>
      </c>
      <c r="I89" s="84">
        <f>I90+I97</f>
        <v>244059.36000000002</v>
      </c>
    </row>
    <row r="90" spans="1:9" ht="24.6" customHeight="1" x14ac:dyDescent="0.2">
      <c r="A90" s="204" t="s">
        <v>246</v>
      </c>
      <c r="B90" s="204"/>
      <c r="C90" s="204"/>
      <c r="D90" s="204"/>
      <c r="E90" s="204"/>
      <c r="F90" s="204"/>
      <c r="G90" s="69">
        <v>80</v>
      </c>
      <c r="H90" s="84">
        <f>SUM(H91:H95)</f>
        <v>-86851.51</v>
      </c>
      <c r="I90" s="84">
        <f>SUM(I91:I95)</f>
        <v>6746.14</v>
      </c>
    </row>
    <row r="91" spans="1:9" ht="24.6" customHeight="1" x14ac:dyDescent="0.2">
      <c r="A91" s="199" t="s">
        <v>247</v>
      </c>
      <c r="B91" s="199"/>
      <c r="C91" s="199"/>
      <c r="D91" s="199"/>
      <c r="E91" s="199"/>
      <c r="F91" s="199"/>
      <c r="G91" s="69">
        <v>81</v>
      </c>
      <c r="H91" s="85">
        <v>0</v>
      </c>
      <c r="I91" s="85">
        <v>0</v>
      </c>
    </row>
    <row r="92" spans="1:9" ht="39" customHeight="1" x14ac:dyDescent="0.2">
      <c r="A92" s="199" t="s">
        <v>248</v>
      </c>
      <c r="B92" s="199"/>
      <c r="C92" s="199"/>
      <c r="D92" s="199"/>
      <c r="E92" s="199"/>
      <c r="F92" s="199"/>
      <c r="G92" s="69">
        <v>82</v>
      </c>
      <c r="H92" s="85">
        <v>20563.240000000002</v>
      </c>
      <c r="I92" s="85">
        <v>0</v>
      </c>
    </row>
    <row r="93" spans="1:9" ht="44.25" customHeight="1" x14ac:dyDescent="0.2">
      <c r="A93" s="199" t="s">
        <v>249</v>
      </c>
      <c r="B93" s="199"/>
      <c r="C93" s="199"/>
      <c r="D93" s="199"/>
      <c r="E93" s="199"/>
      <c r="F93" s="199"/>
      <c r="G93" s="69">
        <v>83</v>
      </c>
      <c r="H93" s="85">
        <v>0</v>
      </c>
      <c r="I93" s="85">
        <v>0</v>
      </c>
    </row>
    <row r="94" spans="1:9" ht="16.5" customHeight="1" x14ac:dyDescent="0.2">
      <c r="A94" s="199" t="s">
        <v>250</v>
      </c>
      <c r="B94" s="199"/>
      <c r="C94" s="199"/>
      <c r="D94" s="199"/>
      <c r="E94" s="199"/>
      <c r="F94" s="199"/>
      <c r="G94" s="69">
        <v>84</v>
      </c>
      <c r="H94" s="85">
        <v>-107414.75</v>
      </c>
      <c r="I94" s="85">
        <v>6746.14</v>
      </c>
    </row>
    <row r="95" spans="1:9" ht="13.5" customHeight="1" x14ac:dyDescent="0.2">
      <c r="A95" s="199" t="s">
        <v>251</v>
      </c>
      <c r="B95" s="199"/>
      <c r="C95" s="199"/>
      <c r="D95" s="199"/>
      <c r="E95" s="199"/>
      <c r="F95" s="199"/>
      <c r="G95" s="69">
        <v>85</v>
      </c>
      <c r="H95" s="85">
        <v>0</v>
      </c>
      <c r="I95" s="85">
        <v>0</v>
      </c>
    </row>
    <row r="96" spans="1:9" ht="24.6" customHeight="1" x14ac:dyDescent="0.2">
      <c r="A96" s="199" t="s">
        <v>252</v>
      </c>
      <c r="B96" s="199"/>
      <c r="C96" s="199"/>
      <c r="D96" s="199"/>
      <c r="E96" s="199"/>
      <c r="F96" s="199"/>
      <c r="G96" s="69">
        <v>86</v>
      </c>
      <c r="H96" s="85">
        <v>0</v>
      </c>
      <c r="I96" s="85">
        <v>0</v>
      </c>
    </row>
    <row r="97" spans="1:9" ht="24.6" customHeight="1" x14ac:dyDescent="0.2">
      <c r="A97" s="204" t="s">
        <v>440</v>
      </c>
      <c r="B97" s="204"/>
      <c r="C97" s="204"/>
      <c r="D97" s="204"/>
      <c r="E97" s="204"/>
      <c r="F97" s="204"/>
      <c r="G97" s="69">
        <v>87</v>
      </c>
      <c r="H97" s="84">
        <f>SUM(H98:H106)</f>
        <v>-233718.9</v>
      </c>
      <c r="I97" s="84">
        <f>SUM(I98:I106)</f>
        <v>237313.22</v>
      </c>
    </row>
    <row r="98" spans="1:9" x14ac:dyDescent="0.2">
      <c r="A98" s="199" t="s">
        <v>253</v>
      </c>
      <c r="B98" s="199"/>
      <c r="C98" s="199"/>
      <c r="D98" s="199"/>
      <c r="E98" s="199"/>
      <c r="F98" s="199"/>
      <c r="G98" s="68">
        <v>88</v>
      </c>
      <c r="H98" s="85">
        <v>-233718.9</v>
      </c>
      <c r="I98" s="85">
        <v>237313.22</v>
      </c>
    </row>
    <row r="99" spans="1:9" ht="35.25" customHeight="1" x14ac:dyDescent="0.2">
      <c r="A99" s="199" t="s">
        <v>431</v>
      </c>
      <c r="B99" s="199"/>
      <c r="C99" s="199"/>
      <c r="D99" s="199"/>
      <c r="E99" s="199"/>
      <c r="F99" s="199"/>
      <c r="G99" s="68">
        <v>89</v>
      </c>
      <c r="H99" s="85">
        <v>0</v>
      </c>
      <c r="I99" s="85">
        <v>0</v>
      </c>
    </row>
    <row r="100" spans="1:9" ht="35.25" customHeight="1" x14ac:dyDescent="0.2">
      <c r="A100" s="199" t="s">
        <v>432</v>
      </c>
      <c r="B100" s="199"/>
      <c r="C100" s="199"/>
      <c r="D100" s="199"/>
      <c r="E100" s="199"/>
      <c r="F100" s="199"/>
      <c r="G100" s="68">
        <v>90</v>
      </c>
      <c r="H100" s="85">
        <v>0</v>
      </c>
      <c r="I100" s="85">
        <v>0</v>
      </c>
    </row>
    <row r="101" spans="1:9" x14ac:dyDescent="0.2">
      <c r="A101" s="199" t="s">
        <v>433</v>
      </c>
      <c r="B101" s="199"/>
      <c r="C101" s="199"/>
      <c r="D101" s="199"/>
      <c r="E101" s="199"/>
      <c r="F101" s="199"/>
      <c r="G101" s="68">
        <v>91</v>
      </c>
      <c r="H101" s="85">
        <v>0</v>
      </c>
      <c r="I101" s="85">
        <v>0</v>
      </c>
    </row>
    <row r="102" spans="1:9" ht="33.75" customHeight="1" x14ac:dyDescent="0.2">
      <c r="A102" s="199" t="s">
        <v>434</v>
      </c>
      <c r="B102" s="199"/>
      <c r="C102" s="199"/>
      <c r="D102" s="199"/>
      <c r="E102" s="199"/>
      <c r="F102" s="199"/>
      <c r="G102" s="68">
        <v>92</v>
      </c>
      <c r="H102" s="85">
        <v>0</v>
      </c>
      <c r="I102" s="85">
        <v>0</v>
      </c>
    </row>
    <row r="103" spans="1:9" ht="29.25" customHeight="1" x14ac:dyDescent="0.2">
      <c r="A103" s="199" t="s">
        <v>435</v>
      </c>
      <c r="B103" s="199"/>
      <c r="C103" s="199"/>
      <c r="D103" s="199"/>
      <c r="E103" s="199"/>
      <c r="F103" s="199"/>
      <c r="G103" s="68">
        <v>93</v>
      </c>
      <c r="H103" s="85">
        <v>0</v>
      </c>
      <c r="I103" s="85">
        <v>0</v>
      </c>
    </row>
    <row r="104" spans="1:9" x14ac:dyDescent="0.2">
      <c r="A104" s="199" t="s">
        <v>436</v>
      </c>
      <c r="B104" s="199"/>
      <c r="C104" s="199"/>
      <c r="D104" s="199"/>
      <c r="E104" s="199"/>
      <c r="F104" s="199"/>
      <c r="G104" s="68">
        <v>94</v>
      </c>
      <c r="H104" s="85">
        <v>0</v>
      </c>
      <c r="I104" s="85">
        <v>0</v>
      </c>
    </row>
    <row r="105" spans="1:9" ht="24.75" customHeight="1" x14ac:dyDescent="0.2">
      <c r="A105" s="199" t="s">
        <v>437</v>
      </c>
      <c r="B105" s="199"/>
      <c r="C105" s="199"/>
      <c r="D105" s="199"/>
      <c r="E105" s="199"/>
      <c r="F105" s="199"/>
      <c r="G105" s="68">
        <v>95</v>
      </c>
      <c r="H105" s="85">
        <v>0</v>
      </c>
      <c r="I105" s="85">
        <v>0</v>
      </c>
    </row>
    <row r="106" spans="1:9" ht="15.75" customHeight="1" x14ac:dyDescent="0.2">
      <c r="A106" s="199" t="s">
        <v>438</v>
      </c>
      <c r="B106" s="199"/>
      <c r="C106" s="199"/>
      <c r="D106" s="199"/>
      <c r="E106" s="199"/>
      <c r="F106" s="199"/>
      <c r="G106" s="68">
        <v>96</v>
      </c>
      <c r="H106" s="85">
        <v>0</v>
      </c>
      <c r="I106" s="85">
        <v>0</v>
      </c>
    </row>
    <row r="107" spans="1:9" ht="24.75" customHeight="1" x14ac:dyDescent="0.2">
      <c r="A107" s="199" t="s">
        <v>439</v>
      </c>
      <c r="B107" s="199"/>
      <c r="C107" s="199"/>
      <c r="D107" s="199"/>
      <c r="E107" s="199"/>
      <c r="F107" s="199"/>
      <c r="G107" s="68">
        <v>97</v>
      </c>
      <c r="H107" s="85">
        <v>0</v>
      </c>
      <c r="I107" s="85">
        <v>0</v>
      </c>
    </row>
    <row r="108" spans="1:9" ht="27.6" customHeight="1" x14ac:dyDescent="0.2">
      <c r="A108" s="192" t="s">
        <v>441</v>
      </c>
      <c r="B108" s="192"/>
      <c r="C108" s="192"/>
      <c r="D108" s="192"/>
      <c r="E108" s="192"/>
      <c r="F108" s="192"/>
      <c r="G108" s="69">
        <v>98</v>
      </c>
      <c r="H108" s="84">
        <f>H90+H97-H107-H96</f>
        <v>-320570.40999999997</v>
      </c>
      <c r="I108" s="84">
        <f>I90+I97-I107-I96</f>
        <v>244059.36000000002</v>
      </c>
    </row>
    <row r="109" spans="1:9" ht="22.15" customHeight="1" x14ac:dyDescent="0.2">
      <c r="A109" s="192" t="s">
        <v>442</v>
      </c>
      <c r="B109" s="192"/>
      <c r="C109" s="192"/>
      <c r="D109" s="192"/>
      <c r="E109" s="192"/>
      <c r="F109" s="192"/>
      <c r="G109" s="69">
        <v>99</v>
      </c>
      <c r="H109" s="84">
        <f>H88+H108</f>
        <v>75015759.590000004</v>
      </c>
      <c r="I109" s="84">
        <f>I88+I108</f>
        <v>137259723.19000003</v>
      </c>
    </row>
    <row r="110" spans="1:9" x14ac:dyDescent="0.2">
      <c r="A110" s="172" t="s">
        <v>254</v>
      </c>
      <c r="B110" s="172"/>
      <c r="C110" s="172"/>
      <c r="D110" s="172"/>
      <c r="E110" s="172"/>
      <c r="F110" s="172"/>
      <c r="G110" s="193"/>
      <c r="H110" s="193"/>
      <c r="I110" s="193"/>
    </row>
    <row r="111" spans="1:9" ht="24.75" customHeight="1" x14ac:dyDescent="0.2">
      <c r="A111" s="194" t="s">
        <v>443</v>
      </c>
      <c r="B111" s="194"/>
      <c r="C111" s="194"/>
      <c r="D111" s="194"/>
      <c r="E111" s="194"/>
      <c r="F111" s="194"/>
      <c r="G111" s="69">
        <v>100</v>
      </c>
      <c r="H111" s="84">
        <f>H112+H113</f>
        <v>75015759.590000004</v>
      </c>
      <c r="I111" s="84">
        <f>I112+I113</f>
        <v>137259723.19</v>
      </c>
    </row>
    <row r="112" spans="1:9" x14ac:dyDescent="0.2">
      <c r="A112" s="195" t="s">
        <v>255</v>
      </c>
      <c r="B112" s="195"/>
      <c r="C112" s="195"/>
      <c r="D112" s="195"/>
      <c r="E112" s="195"/>
      <c r="F112" s="195"/>
      <c r="G112" s="68">
        <v>101</v>
      </c>
      <c r="H112" s="85">
        <v>73540986.230000004</v>
      </c>
      <c r="I112" s="85">
        <v>135628135.41</v>
      </c>
    </row>
    <row r="113" spans="1:9" x14ac:dyDescent="0.2">
      <c r="A113" s="195" t="s">
        <v>256</v>
      </c>
      <c r="B113" s="195"/>
      <c r="C113" s="195"/>
      <c r="D113" s="195"/>
      <c r="E113" s="195"/>
      <c r="F113" s="195"/>
      <c r="G113" s="68">
        <v>102</v>
      </c>
      <c r="H113" s="85">
        <v>1474773.36</v>
      </c>
      <c r="I113" s="85">
        <v>1631587.78</v>
      </c>
    </row>
  </sheetData>
  <mergeCells count="113">
    <mergeCell ref="A106:F106"/>
    <mergeCell ref="A107:F107"/>
    <mergeCell ref="A5:F5"/>
    <mergeCell ref="A6:F6"/>
    <mergeCell ref="A4:I4"/>
    <mergeCell ref="A2:I2"/>
    <mergeCell ref="A1:I1"/>
    <mergeCell ref="A59:F59"/>
    <mergeCell ref="A60:F60"/>
    <mergeCell ref="A47:F47"/>
    <mergeCell ref="A48:F48"/>
    <mergeCell ref="A35:F35"/>
    <mergeCell ref="A36:F36"/>
    <mergeCell ref="A23:F23"/>
    <mergeCell ref="A24:F24"/>
    <mergeCell ref="A55:F55"/>
    <mergeCell ref="A56:F56"/>
    <mergeCell ref="A57:F57"/>
    <mergeCell ref="A58:F58"/>
    <mergeCell ref="A43:F43"/>
    <mergeCell ref="A44:F44"/>
    <mergeCell ref="A45:F45"/>
    <mergeCell ref="A46:F46"/>
    <mergeCell ref="A31:F31"/>
    <mergeCell ref="A65:F65"/>
    <mergeCell ref="A66:F66"/>
    <mergeCell ref="A70:F70"/>
    <mergeCell ref="A49:F49"/>
    <mergeCell ref="A50:F50"/>
    <mergeCell ref="A51:F51"/>
    <mergeCell ref="A52:F52"/>
    <mergeCell ref="A53:F53"/>
    <mergeCell ref="A54:F54"/>
    <mergeCell ref="A105:F105"/>
    <mergeCell ref="A101:F101"/>
    <mergeCell ref="A102:F102"/>
    <mergeCell ref="A83:I83"/>
    <mergeCell ref="A84:F84"/>
    <mergeCell ref="A85:F85"/>
    <mergeCell ref="A86:F86"/>
    <mergeCell ref="A81:F81"/>
    <mergeCell ref="A82:F82"/>
    <mergeCell ref="A90:F90"/>
    <mergeCell ref="A91:F91"/>
    <mergeCell ref="A92:F92"/>
    <mergeCell ref="A93:F93"/>
    <mergeCell ref="A94:F94"/>
    <mergeCell ref="A95:F95"/>
    <mergeCell ref="A96:F96"/>
    <mergeCell ref="A97:F97"/>
    <mergeCell ref="A100:F100"/>
    <mergeCell ref="A99:F99"/>
    <mergeCell ref="A22:F22"/>
    <mergeCell ref="A7:F7"/>
    <mergeCell ref="A8:F8"/>
    <mergeCell ref="A9:F9"/>
    <mergeCell ref="A10:F10"/>
    <mergeCell ref="A11:F11"/>
    <mergeCell ref="A12:F12"/>
    <mergeCell ref="A103:F103"/>
    <mergeCell ref="A104:F104"/>
    <mergeCell ref="A71:F71"/>
    <mergeCell ref="A72:F72"/>
    <mergeCell ref="A73:F73"/>
    <mergeCell ref="A74:F74"/>
    <mergeCell ref="A67:F67"/>
    <mergeCell ref="A68:I68"/>
    <mergeCell ref="A69:F69"/>
    <mergeCell ref="A13:F13"/>
    <mergeCell ref="A14:F14"/>
    <mergeCell ref="A15:F15"/>
    <mergeCell ref="A16:F16"/>
    <mergeCell ref="A17:F17"/>
    <mergeCell ref="A18:F18"/>
    <mergeCell ref="A19:F19"/>
    <mergeCell ref="A20:F20"/>
    <mergeCell ref="A39:F39"/>
    <mergeCell ref="A40:F40"/>
    <mergeCell ref="A41:F41"/>
    <mergeCell ref="A42:F42"/>
    <mergeCell ref="A25:F25"/>
    <mergeCell ref="A26:F26"/>
    <mergeCell ref="A27:F27"/>
    <mergeCell ref="A28:F28"/>
    <mergeCell ref="A29:F29"/>
    <mergeCell ref="A30:F30"/>
    <mergeCell ref="A34:F34"/>
    <mergeCell ref="A32:F32"/>
    <mergeCell ref="A33:F33"/>
    <mergeCell ref="A3:I3"/>
    <mergeCell ref="A108:F108"/>
    <mergeCell ref="A109:F109"/>
    <mergeCell ref="A110:I110"/>
    <mergeCell ref="A111:F111"/>
    <mergeCell ref="A112:F112"/>
    <mergeCell ref="A113:F113"/>
    <mergeCell ref="A87:I87"/>
    <mergeCell ref="A88:F88"/>
    <mergeCell ref="A89:F89"/>
    <mergeCell ref="A98:F98"/>
    <mergeCell ref="A75:I75"/>
    <mergeCell ref="A76:F76"/>
    <mergeCell ref="A77:F77"/>
    <mergeCell ref="A78:F78"/>
    <mergeCell ref="A79:F79"/>
    <mergeCell ref="A80:F80"/>
    <mergeCell ref="A61:F61"/>
    <mergeCell ref="A62:F62"/>
    <mergeCell ref="A63:F63"/>
    <mergeCell ref="A64:F64"/>
    <mergeCell ref="A21:F21"/>
    <mergeCell ref="A37:F37"/>
    <mergeCell ref="A38:F38"/>
  </mergeCells>
  <dataValidations count="3">
    <dataValidation type="whole" operator="greaterThanOrEqual" allowBlank="1" showInputMessage="1" showErrorMessage="1" errorTitle="Incorrect entry" error="You can enter only positive whole numbers." sqref="GEJ982991:GEK982994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GOF982991:GOG982994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GYB982991:GYC982994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HX982991:HHY98299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RT982991:HRU982994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IBP982991:IBQ982994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ILL982991:ILM982994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IVH982991:IVI982994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JFD982991:JFE98299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JOZ982991:JPA982994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JYV982991:JYW982994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KIR982991:KIS982994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KSN982991:KSO982994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LCJ982991:LCK9829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LMF982991:LMG982994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LWB982991:LWC982994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MFX982991:MFY982994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MPT982991:MPU982994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MZP982991:MZQ982994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NJL982991:NJM98299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NTH982991:NTI982994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ODD982991:ODE982994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OMZ982991:ONA982994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OWV982991:OWW982994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PGR982991:PGS98299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PQN982991:PQO982994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QAJ982991:QAK982994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QKF982991:QKG982994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QUB982991:QUC982994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RDX982991:RDY98299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RNT982991:RNU982994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RXP982991:RXQ982994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SHL982991:SHM982994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SRH982991:SRI982994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TBD982991:TBE98299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TKZ982991:TLA982994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TUV982991:TUW982994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UER982991:UES982994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UON982991:UOO982994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UYJ982991:UYK98299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VIF982991:VIG982994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VSB982991:VSC982994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WBX982991:WBY982994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WLT982991:WLU982994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WVP982991:WVQ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xr:uid="{00000000-0002-0000-0200-000000000000}">
      <formula1>0</formula1>
    </dataValidation>
    <dataValidation type="whole" operator="notEqual" allowBlank="1" showInputMessage="1" showErrorMessage="1" errorTitle="Incorrect entry" error="You can enter only positive or negative whole numbers." sqref="RNT982995:RNU982995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RXP982995:RXQ982995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SHL982995:SHM982995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SRH982995:SRI982995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TBD982995:TBE98299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TKZ982995:TLA982995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TUV982995:TUW982995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UER982995:UES982995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UON982995:UOO982995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UYJ982995:UYK98299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VIF982995:VIG982995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VSB982995:VSC982995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WBX982995:WBY982995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WLT982995:WLU982995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WVP982995:WVQ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xr:uid="{00000000-0002-0000-0200-000001000000}">
      <formula1>999999999999</formula1>
    </dataValidation>
    <dataValidation type="whole" operator="notEqual" allowBlank="1" showInputMessage="1" showErrorMessage="1" errorTitle="Incorrect entry" error="You can enter only whole numbers." sqref="AMR983031:AMS983031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AWN983031:AWO983031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BGJ983031:BGK983031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BQF983031:BQG983031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CAB983031:CAC98303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CJX983031:CJY983031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CTT983031:CTU983031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DDP983031:DDQ983031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DNL983031:DNM983031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DXH983031:DXI98303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EHD983031:EHE983031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EQZ983031:ERA983031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FAV983031:FAW983031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FKR983031:FKS983031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FUN983031:FUO98303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GEJ983031:GEK98303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GOF983031:GOG983031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GYB983031:GYC983031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HX983031:HHY983031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RT983031:HRU983031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IBP983031:IBQ9830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ILL983031:ILM983031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IVH983031:IVI983031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JFD983031:JFE983031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JOZ983031:JPA983031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JYV983031:JYW98303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KIR983031:KIS983031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KSN983031:KSO983031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LCJ983031:LCK983031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LMF983031:LMG983031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LWB983031:LWC983031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MFX983031:MFY983031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MPT983031:MPU983031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MZP983031:MZQ983031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NJL983031:NJM983031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NTH983031:NTI983031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ODD983031:ODE983031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OMZ983031:ONA983031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OWV983031:OWW983031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PGR983031:PGS983031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PQN983031:PQO983031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QAJ983031:QAK983031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QKF983031:QKG983031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QUB983031:QUC983031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RDX983031:RDY983031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RNT983031:RNU983031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RXP983031:RXQ983031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SHL983031:SHM983031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SRH983031:SRI983031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TBD983031:TBE98303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TKZ983031:TLA983031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TUV983031:TUW983031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UER983031:UES983031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UON983031:UOO983031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UYJ983031:UYK98303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VIF983031:VIG983031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VSB983031:VSC983031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WBX983031:WBY983031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WLT983031:WLU983031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WVP983031:WVQ983031 JD983031:JE983031 SZ983031:TA983031 ACV983031:ACW983031" xr:uid="{00000000-0002-0000-0200-000002000000}">
      <formula1>999999999999</formula1>
    </dataValidation>
  </dataValidations>
  <printOptions horizontalCentered="1"/>
  <pageMargins left="0.35433070866141736" right="0.35433070866141736" top="0.19685039370078741" bottom="0.19685039370078741" header="0.51181102362204722" footer="0.51181102362204722"/>
  <pageSetup paperSize="9" scale="86"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110" zoomScaleNormal="100" workbookViewId="0">
      <selection activeCell="I53" sqref="I53"/>
    </sheetView>
  </sheetViews>
  <sheetFormatPr defaultColWidth="9.140625" defaultRowHeight="12.75" x14ac:dyDescent="0.2"/>
  <cols>
    <col min="1" max="6" width="9.140625" style="7"/>
    <col min="7" max="7" width="9.140625" style="8"/>
    <col min="8" max="9" width="16.28515625" style="25" customWidth="1"/>
    <col min="10" max="16384" width="9.140625" style="7"/>
  </cols>
  <sheetData>
    <row r="1" spans="1:9" x14ac:dyDescent="0.2">
      <c r="A1" s="209" t="s">
        <v>257</v>
      </c>
      <c r="B1" s="213"/>
      <c r="C1" s="213"/>
      <c r="D1" s="213"/>
      <c r="E1" s="213"/>
      <c r="F1" s="213"/>
      <c r="G1" s="213"/>
      <c r="H1" s="213"/>
      <c r="I1" s="213"/>
    </row>
    <row r="2" spans="1:9" x14ac:dyDescent="0.2">
      <c r="A2" s="208" t="s">
        <v>476</v>
      </c>
      <c r="B2" s="177"/>
      <c r="C2" s="177"/>
      <c r="D2" s="177"/>
      <c r="E2" s="177"/>
      <c r="F2" s="177"/>
      <c r="G2" s="177"/>
      <c r="H2" s="177"/>
      <c r="I2" s="177"/>
    </row>
    <row r="3" spans="1:9" x14ac:dyDescent="0.2">
      <c r="A3" s="215" t="s">
        <v>41</v>
      </c>
      <c r="B3" s="216"/>
      <c r="C3" s="216"/>
      <c r="D3" s="216"/>
      <c r="E3" s="216"/>
      <c r="F3" s="216"/>
      <c r="G3" s="216"/>
      <c r="H3" s="216"/>
      <c r="I3" s="216"/>
    </row>
    <row r="4" spans="1:9" x14ac:dyDescent="0.2">
      <c r="A4" s="214" t="s">
        <v>474</v>
      </c>
      <c r="B4" s="181"/>
      <c r="C4" s="181"/>
      <c r="D4" s="181"/>
      <c r="E4" s="181"/>
      <c r="F4" s="181"/>
      <c r="G4" s="181"/>
      <c r="H4" s="181"/>
      <c r="I4" s="182"/>
    </row>
    <row r="5" spans="1:9" ht="22.5" x14ac:dyDescent="0.2">
      <c r="A5" s="205" t="s">
        <v>42</v>
      </c>
      <c r="B5" s="186"/>
      <c r="C5" s="186"/>
      <c r="D5" s="186"/>
      <c r="E5" s="186"/>
      <c r="F5" s="186"/>
      <c r="G5" s="74" t="s">
        <v>258</v>
      </c>
      <c r="H5" s="71" t="s">
        <v>161</v>
      </c>
      <c r="I5" s="71" t="s">
        <v>162</v>
      </c>
    </row>
    <row r="6" spans="1:9" x14ac:dyDescent="0.2">
      <c r="A6" s="217">
        <v>1</v>
      </c>
      <c r="B6" s="186"/>
      <c r="C6" s="186"/>
      <c r="D6" s="186"/>
      <c r="E6" s="186"/>
      <c r="F6" s="186"/>
      <c r="G6" s="71">
        <v>2</v>
      </c>
      <c r="H6" s="71" t="s">
        <v>259</v>
      </c>
      <c r="I6" s="71" t="s">
        <v>260</v>
      </c>
    </row>
    <row r="7" spans="1:9" x14ac:dyDescent="0.2">
      <c r="A7" s="210" t="s">
        <v>261</v>
      </c>
      <c r="B7" s="210"/>
      <c r="C7" s="210"/>
      <c r="D7" s="210"/>
      <c r="E7" s="210"/>
      <c r="F7" s="210"/>
      <c r="G7" s="210"/>
      <c r="H7" s="210"/>
      <c r="I7" s="210"/>
    </row>
    <row r="8" spans="1:9" ht="12.75" customHeight="1" x14ac:dyDescent="0.2">
      <c r="A8" s="199" t="s">
        <v>262</v>
      </c>
      <c r="B8" s="199"/>
      <c r="C8" s="199"/>
      <c r="D8" s="199"/>
      <c r="E8" s="199"/>
      <c r="F8" s="199"/>
      <c r="G8" s="73">
        <v>1</v>
      </c>
      <c r="H8" s="86">
        <v>79862003.329999998</v>
      </c>
      <c r="I8" s="86">
        <v>153633125.91999999</v>
      </c>
    </row>
    <row r="9" spans="1:9" ht="12.75" customHeight="1" x14ac:dyDescent="0.2">
      <c r="A9" s="201" t="s">
        <v>263</v>
      </c>
      <c r="B9" s="201"/>
      <c r="C9" s="201"/>
      <c r="D9" s="201"/>
      <c r="E9" s="201"/>
      <c r="F9" s="201"/>
      <c r="G9" s="69">
        <v>2</v>
      </c>
      <c r="H9" s="87">
        <f>H10+H11+H12+H13+H14+H15+H16+H17</f>
        <v>36024078.090000011</v>
      </c>
      <c r="I9" s="87">
        <f>I10+I11+I12+I13+I14+I15+I16+I17</f>
        <v>3109769.8300000057</v>
      </c>
    </row>
    <row r="10" spans="1:9" ht="12.75" customHeight="1" x14ac:dyDescent="0.2">
      <c r="A10" s="212" t="s">
        <v>264</v>
      </c>
      <c r="B10" s="212"/>
      <c r="C10" s="212"/>
      <c r="D10" s="212"/>
      <c r="E10" s="212"/>
      <c r="F10" s="212"/>
      <c r="G10" s="73">
        <v>3</v>
      </c>
      <c r="H10" s="86">
        <v>34390700.740000002</v>
      </c>
      <c r="I10" s="86">
        <v>58024134.43</v>
      </c>
    </row>
    <row r="11" spans="1:9" ht="31.15" customHeight="1" x14ac:dyDescent="0.2">
      <c r="A11" s="212" t="s">
        <v>265</v>
      </c>
      <c r="B11" s="212"/>
      <c r="C11" s="212"/>
      <c r="D11" s="212"/>
      <c r="E11" s="212"/>
      <c r="F11" s="212"/>
      <c r="G11" s="73">
        <v>4</v>
      </c>
      <c r="H11" s="86">
        <v>1758891.77</v>
      </c>
      <c r="I11" s="86">
        <v>-4262500.84</v>
      </c>
    </row>
    <row r="12" spans="1:9" ht="28.15" customHeight="1" x14ac:dyDescent="0.2">
      <c r="A12" s="212" t="s">
        <v>266</v>
      </c>
      <c r="B12" s="212"/>
      <c r="C12" s="212"/>
      <c r="D12" s="212"/>
      <c r="E12" s="212"/>
      <c r="F12" s="212"/>
      <c r="G12" s="73">
        <v>5</v>
      </c>
      <c r="H12" s="86">
        <v>-1791924.98</v>
      </c>
      <c r="I12" s="86">
        <v>478750.06</v>
      </c>
    </row>
    <row r="13" spans="1:9" ht="12.75" customHeight="1" x14ac:dyDescent="0.2">
      <c r="A13" s="212" t="s">
        <v>267</v>
      </c>
      <c r="B13" s="212"/>
      <c r="C13" s="212"/>
      <c r="D13" s="212"/>
      <c r="E13" s="212"/>
      <c r="F13" s="212"/>
      <c r="G13" s="73">
        <v>6</v>
      </c>
      <c r="H13" s="86">
        <v>-2523620.42</v>
      </c>
      <c r="I13" s="86">
        <v>-700781.39</v>
      </c>
    </row>
    <row r="14" spans="1:9" ht="12.75" customHeight="1" x14ac:dyDescent="0.2">
      <c r="A14" s="212" t="s">
        <v>268</v>
      </c>
      <c r="B14" s="212"/>
      <c r="C14" s="212"/>
      <c r="D14" s="212"/>
      <c r="E14" s="212"/>
      <c r="F14" s="212"/>
      <c r="G14" s="73">
        <v>7</v>
      </c>
      <c r="H14" s="86">
        <v>2491736.64</v>
      </c>
      <c r="I14" s="86">
        <v>16636723.529999999</v>
      </c>
    </row>
    <row r="15" spans="1:9" ht="12.75" customHeight="1" x14ac:dyDescent="0.2">
      <c r="A15" s="212" t="s">
        <v>269</v>
      </c>
      <c r="B15" s="212"/>
      <c r="C15" s="212"/>
      <c r="D15" s="212"/>
      <c r="E15" s="212"/>
      <c r="F15" s="212"/>
      <c r="G15" s="73">
        <v>8</v>
      </c>
      <c r="H15" s="86">
        <v>1775302.99</v>
      </c>
      <c r="I15" s="86">
        <v>-3498081.96</v>
      </c>
    </row>
    <row r="16" spans="1:9" ht="12.75" customHeight="1" x14ac:dyDescent="0.2">
      <c r="A16" s="212" t="s">
        <v>270</v>
      </c>
      <c r="B16" s="212"/>
      <c r="C16" s="212"/>
      <c r="D16" s="212"/>
      <c r="E16" s="212"/>
      <c r="F16" s="212"/>
      <c r="G16" s="73">
        <v>9</v>
      </c>
      <c r="H16" s="86">
        <v>-77008.649999999994</v>
      </c>
      <c r="I16" s="86">
        <v>-103562</v>
      </c>
    </row>
    <row r="17" spans="1:9" ht="27.6" customHeight="1" x14ac:dyDescent="0.2">
      <c r="A17" s="212" t="s">
        <v>271</v>
      </c>
      <c r="B17" s="212"/>
      <c r="C17" s="212"/>
      <c r="D17" s="212"/>
      <c r="E17" s="212"/>
      <c r="F17" s="212"/>
      <c r="G17" s="73">
        <v>10</v>
      </c>
      <c r="H17" s="86">
        <v>0</v>
      </c>
      <c r="I17" s="86">
        <v>-63464912</v>
      </c>
    </row>
    <row r="18" spans="1:9" ht="29.45" customHeight="1" x14ac:dyDescent="0.2">
      <c r="A18" s="192" t="s">
        <v>272</v>
      </c>
      <c r="B18" s="192"/>
      <c r="C18" s="192"/>
      <c r="D18" s="192"/>
      <c r="E18" s="192"/>
      <c r="F18" s="192"/>
      <c r="G18" s="69">
        <v>11</v>
      </c>
      <c r="H18" s="87">
        <f>H8+H9</f>
        <v>115886081.42000002</v>
      </c>
      <c r="I18" s="87">
        <f>I8+I9</f>
        <v>156742895.75</v>
      </c>
    </row>
    <row r="19" spans="1:9" ht="12.75" customHeight="1" x14ac:dyDescent="0.2">
      <c r="A19" s="201" t="s">
        <v>273</v>
      </c>
      <c r="B19" s="201"/>
      <c r="C19" s="201"/>
      <c r="D19" s="201"/>
      <c r="E19" s="201"/>
      <c r="F19" s="201"/>
      <c r="G19" s="69">
        <v>12</v>
      </c>
      <c r="H19" s="87">
        <f>H20+H21+H22+H23</f>
        <v>-21181513.84</v>
      </c>
      <c r="I19" s="87">
        <f>I20+I21+I22+I23</f>
        <v>-28771732.009999998</v>
      </c>
    </row>
    <row r="20" spans="1:9" ht="12.75" customHeight="1" x14ac:dyDescent="0.2">
      <c r="A20" s="212" t="s">
        <v>274</v>
      </c>
      <c r="B20" s="212"/>
      <c r="C20" s="212"/>
      <c r="D20" s="212"/>
      <c r="E20" s="212"/>
      <c r="F20" s="212"/>
      <c r="G20" s="73">
        <v>13</v>
      </c>
      <c r="H20" s="86">
        <v>2436822.15</v>
      </c>
      <c r="I20" s="86">
        <v>4148961.9</v>
      </c>
    </row>
    <row r="21" spans="1:9" ht="12.75" customHeight="1" x14ac:dyDescent="0.2">
      <c r="A21" s="212" t="s">
        <v>275</v>
      </c>
      <c r="B21" s="212"/>
      <c r="C21" s="212"/>
      <c r="D21" s="212"/>
      <c r="E21" s="212"/>
      <c r="F21" s="212"/>
      <c r="G21" s="73">
        <v>14</v>
      </c>
      <c r="H21" s="86">
        <v>-8081850.5599999996</v>
      </c>
      <c r="I21" s="86">
        <v>-13606359.199999999</v>
      </c>
    </row>
    <row r="22" spans="1:9" ht="12.75" customHeight="1" x14ac:dyDescent="0.2">
      <c r="A22" s="212" t="s">
        <v>276</v>
      </c>
      <c r="B22" s="212"/>
      <c r="C22" s="212"/>
      <c r="D22" s="212"/>
      <c r="E22" s="212"/>
      <c r="F22" s="212"/>
      <c r="G22" s="73">
        <v>15</v>
      </c>
      <c r="H22" s="86">
        <v>-15536485.43</v>
      </c>
      <c r="I22" s="86">
        <v>-19314334.710000001</v>
      </c>
    </row>
    <row r="23" spans="1:9" ht="12.75" customHeight="1" x14ac:dyDescent="0.2">
      <c r="A23" s="212" t="s">
        <v>277</v>
      </c>
      <c r="B23" s="212"/>
      <c r="C23" s="212"/>
      <c r="D23" s="212"/>
      <c r="E23" s="212"/>
      <c r="F23" s="212"/>
      <c r="G23" s="73">
        <v>16</v>
      </c>
      <c r="H23" s="86">
        <v>0</v>
      </c>
      <c r="I23" s="86">
        <v>0</v>
      </c>
    </row>
    <row r="24" spans="1:9" ht="12.75" customHeight="1" x14ac:dyDescent="0.2">
      <c r="A24" s="192" t="s">
        <v>278</v>
      </c>
      <c r="B24" s="192"/>
      <c r="C24" s="192"/>
      <c r="D24" s="192"/>
      <c r="E24" s="192"/>
      <c r="F24" s="192"/>
      <c r="G24" s="69">
        <v>17</v>
      </c>
      <c r="H24" s="87">
        <f>H18+H19</f>
        <v>94704567.580000013</v>
      </c>
      <c r="I24" s="87">
        <f>I18+I19</f>
        <v>127971163.74000001</v>
      </c>
    </row>
    <row r="25" spans="1:9" ht="12.75" customHeight="1" x14ac:dyDescent="0.2">
      <c r="A25" s="199" t="s">
        <v>279</v>
      </c>
      <c r="B25" s="199"/>
      <c r="C25" s="199"/>
      <c r="D25" s="199"/>
      <c r="E25" s="199"/>
      <c r="F25" s="199"/>
      <c r="G25" s="73">
        <v>18</v>
      </c>
      <c r="H25" s="86">
        <v>-4005841.26</v>
      </c>
      <c r="I25" s="86">
        <v>-14775410.49</v>
      </c>
    </row>
    <row r="26" spans="1:9" ht="12.75" customHeight="1" x14ac:dyDescent="0.2">
      <c r="A26" s="199" t="s">
        <v>280</v>
      </c>
      <c r="B26" s="199"/>
      <c r="C26" s="199"/>
      <c r="D26" s="199"/>
      <c r="E26" s="199"/>
      <c r="F26" s="199"/>
      <c r="G26" s="73">
        <v>19</v>
      </c>
      <c r="H26" s="86">
        <v>-1877266.71</v>
      </c>
      <c r="I26" s="86">
        <v>-13929673.210000001</v>
      </c>
    </row>
    <row r="27" spans="1:9" ht="28.9" customHeight="1" x14ac:dyDescent="0.2">
      <c r="A27" s="194" t="s">
        <v>281</v>
      </c>
      <c r="B27" s="194"/>
      <c r="C27" s="194"/>
      <c r="D27" s="194"/>
      <c r="E27" s="194"/>
      <c r="F27" s="194"/>
      <c r="G27" s="69">
        <v>20</v>
      </c>
      <c r="H27" s="87">
        <f>H24+H25+H26</f>
        <v>88821459.610000014</v>
      </c>
      <c r="I27" s="87">
        <f>I24+I25+I26</f>
        <v>99266080.040000021</v>
      </c>
    </row>
    <row r="28" spans="1:9" x14ac:dyDescent="0.2">
      <c r="A28" s="210" t="s">
        <v>282</v>
      </c>
      <c r="B28" s="210"/>
      <c r="C28" s="210"/>
      <c r="D28" s="210"/>
      <c r="E28" s="210"/>
      <c r="F28" s="210"/>
      <c r="G28" s="210"/>
      <c r="H28" s="210"/>
      <c r="I28" s="210"/>
    </row>
    <row r="29" spans="1:9" ht="23.45" customHeight="1" x14ac:dyDescent="0.2">
      <c r="A29" s="199" t="s">
        <v>283</v>
      </c>
      <c r="B29" s="199"/>
      <c r="C29" s="199"/>
      <c r="D29" s="199"/>
      <c r="E29" s="199"/>
      <c r="F29" s="199"/>
      <c r="G29" s="73">
        <v>21</v>
      </c>
      <c r="H29" s="85">
        <v>914310.29</v>
      </c>
      <c r="I29" s="85">
        <v>18073551.600000001</v>
      </c>
    </row>
    <row r="30" spans="1:9" ht="12.75" customHeight="1" x14ac:dyDescent="0.2">
      <c r="A30" s="199" t="s">
        <v>284</v>
      </c>
      <c r="B30" s="199"/>
      <c r="C30" s="199"/>
      <c r="D30" s="199"/>
      <c r="E30" s="199"/>
      <c r="F30" s="199"/>
      <c r="G30" s="73">
        <v>22</v>
      </c>
      <c r="H30" s="85">
        <v>14800369</v>
      </c>
      <c r="I30" s="85">
        <v>0</v>
      </c>
    </row>
    <row r="31" spans="1:9" ht="12.75" customHeight="1" x14ac:dyDescent="0.2">
      <c r="A31" s="199" t="s">
        <v>285</v>
      </c>
      <c r="B31" s="199"/>
      <c r="C31" s="199"/>
      <c r="D31" s="199"/>
      <c r="E31" s="199"/>
      <c r="F31" s="199"/>
      <c r="G31" s="73">
        <v>23</v>
      </c>
      <c r="H31" s="85">
        <v>2466442.31</v>
      </c>
      <c r="I31" s="85">
        <v>665812.54</v>
      </c>
    </row>
    <row r="32" spans="1:9" ht="12.75" customHeight="1" x14ac:dyDescent="0.2">
      <c r="A32" s="199" t="s">
        <v>286</v>
      </c>
      <c r="B32" s="199"/>
      <c r="C32" s="199"/>
      <c r="D32" s="199"/>
      <c r="E32" s="199"/>
      <c r="F32" s="199"/>
      <c r="G32" s="73">
        <v>24</v>
      </c>
      <c r="H32" s="85">
        <v>13978.11</v>
      </c>
      <c r="I32" s="85">
        <v>14856.85</v>
      </c>
    </row>
    <row r="33" spans="1:9" ht="12.75" customHeight="1" x14ac:dyDescent="0.2">
      <c r="A33" s="199" t="s">
        <v>287</v>
      </c>
      <c r="B33" s="199"/>
      <c r="C33" s="199"/>
      <c r="D33" s="199"/>
      <c r="E33" s="199"/>
      <c r="F33" s="199"/>
      <c r="G33" s="73">
        <v>25</v>
      </c>
      <c r="H33" s="85">
        <v>15713.79</v>
      </c>
      <c r="I33" s="85">
        <v>3409.83</v>
      </c>
    </row>
    <row r="34" spans="1:9" ht="12.75" customHeight="1" x14ac:dyDescent="0.2">
      <c r="A34" s="199" t="s">
        <v>288</v>
      </c>
      <c r="B34" s="199"/>
      <c r="C34" s="199"/>
      <c r="D34" s="199"/>
      <c r="E34" s="199"/>
      <c r="F34" s="199"/>
      <c r="G34" s="73">
        <v>26</v>
      </c>
      <c r="H34" s="85">
        <v>0</v>
      </c>
      <c r="I34" s="85">
        <v>0</v>
      </c>
    </row>
    <row r="35" spans="1:9" ht="27.6" customHeight="1" x14ac:dyDescent="0.2">
      <c r="A35" s="192" t="s">
        <v>289</v>
      </c>
      <c r="B35" s="192"/>
      <c r="C35" s="192"/>
      <c r="D35" s="192"/>
      <c r="E35" s="192"/>
      <c r="F35" s="192"/>
      <c r="G35" s="69">
        <v>27</v>
      </c>
      <c r="H35" s="84">
        <f>H29+H30+H31+H32+H33+H34</f>
        <v>18210813.499999996</v>
      </c>
      <c r="I35" s="84">
        <f>I29+I30+I31+I32+I33+I34</f>
        <v>18757630.82</v>
      </c>
    </row>
    <row r="36" spans="1:9" ht="26.45" customHeight="1" x14ac:dyDescent="0.2">
      <c r="A36" s="199" t="s">
        <v>290</v>
      </c>
      <c r="B36" s="199"/>
      <c r="C36" s="199"/>
      <c r="D36" s="199"/>
      <c r="E36" s="199"/>
      <c r="F36" s="199"/>
      <c r="G36" s="73">
        <v>28</v>
      </c>
      <c r="H36" s="85">
        <v>-71186113.689999998</v>
      </c>
      <c r="I36" s="85">
        <v>-81951492.569999993</v>
      </c>
    </row>
    <row r="37" spans="1:9" ht="12.75" customHeight="1" x14ac:dyDescent="0.2">
      <c r="A37" s="199" t="s">
        <v>291</v>
      </c>
      <c r="B37" s="199"/>
      <c r="C37" s="199"/>
      <c r="D37" s="199"/>
      <c r="E37" s="199"/>
      <c r="F37" s="199"/>
      <c r="G37" s="73">
        <v>29</v>
      </c>
      <c r="H37" s="85">
        <v>0</v>
      </c>
      <c r="I37" s="85">
        <v>0</v>
      </c>
    </row>
    <row r="38" spans="1:9" ht="12.75" customHeight="1" x14ac:dyDescent="0.2">
      <c r="A38" s="199" t="s">
        <v>292</v>
      </c>
      <c r="B38" s="199"/>
      <c r="C38" s="199"/>
      <c r="D38" s="199"/>
      <c r="E38" s="199"/>
      <c r="F38" s="199"/>
      <c r="G38" s="73">
        <v>30</v>
      </c>
      <c r="H38" s="85">
        <v>0</v>
      </c>
      <c r="I38" s="85">
        <v>0</v>
      </c>
    </row>
    <row r="39" spans="1:9" ht="12.75" customHeight="1" x14ac:dyDescent="0.2">
      <c r="A39" s="199" t="s">
        <v>293</v>
      </c>
      <c r="B39" s="199"/>
      <c r="C39" s="199"/>
      <c r="D39" s="199"/>
      <c r="E39" s="199"/>
      <c r="F39" s="199"/>
      <c r="G39" s="73">
        <v>31</v>
      </c>
      <c r="H39" s="85">
        <v>0</v>
      </c>
      <c r="I39" s="85">
        <v>-299632681.82999998</v>
      </c>
    </row>
    <row r="40" spans="1:9" ht="12.75" customHeight="1" x14ac:dyDescent="0.2">
      <c r="A40" s="199" t="s">
        <v>294</v>
      </c>
      <c r="B40" s="199"/>
      <c r="C40" s="199"/>
      <c r="D40" s="199"/>
      <c r="E40" s="199"/>
      <c r="F40" s="199"/>
      <c r="G40" s="73">
        <v>32</v>
      </c>
      <c r="H40" s="85">
        <v>-15177865.189999999</v>
      </c>
      <c r="I40" s="85">
        <v>-10663.55</v>
      </c>
    </row>
    <row r="41" spans="1:9" ht="22.9" customHeight="1" x14ac:dyDescent="0.2">
      <c r="A41" s="192" t="s">
        <v>295</v>
      </c>
      <c r="B41" s="192"/>
      <c r="C41" s="192"/>
      <c r="D41" s="192"/>
      <c r="E41" s="192"/>
      <c r="F41" s="192"/>
      <c r="G41" s="69">
        <v>33</v>
      </c>
      <c r="H41" s="84">
        <f>H36+H37+H38+H39+H40</f>
        <v>-86363978.879999995</v>
      </c>
      <c r="I41" s="84">
        <f>I36+I37+I38+I39+I40</f>
        <v>-381594837.94999999</v>
      </c>
    </row>
    <row r="42" spans="1:9" ht="30.6" customHeight="1" x14ac:dyDescent="0.2">
      <c r="A42" s="194" t="s">
        <v>296</v>
      </c>
      <c r="B42" s="194"/>
      <c r="C42" s="194"/>
      <c r="D42" s="194"/>
      <c r="E42" s="194"/>
      <c r="F42" s="194"/>
      <c r="G42" s="69">
        <v>34</v>
      </c>
      <c r="H42" s="84">
        <f>H35+H41</f>
        <v>-68153165.379999995</v>
      </c>
      <c r="I42" s="84">
        <f>I35+I41</f>
        <v>-362837207.13</v>
      </c>
    </row>
    <row r="43" spans="1:9" x14ac:dyDescent="0.2">
      <c r="A43" s="210" t="s">
        <v>297</v>
      </c>
      <c r="B43" s="210"/>
      <c r="C43" s="210"/>
      <c r="D43" s="210"/>
      <c r="E43" s="210"/>
      <c r="F43" s="210"/>
      <c r="G43" s="210"/>
      <c r="H43" s="210"/>
      <c r="I43" s="210"/>
    </row>
    <row r="44" spans="1:9" ht="12.75" customHeight="1" x14ac:dyDescent="0.2">
      <c r="A44" s="199" t="s">
        <v>298</v>
      </c>
      <c r="B44" s="199"/>
      <c r="C44" s="199"/>
      <c r="D44" s="199"/>
      <c r="E44" s="199"/>
      <c r="F44" s="199"/>
      <c r="G44" s="73">
        <v>35</v>
      </c>
      <c r="H44" s="85">
        <v>0</v>
      </c>
      <c r="I44" s="85">
        <v>0</v>
      </c>
    </row>
    <row r="45" spans="1:9" ht="27.6" customHeight="1" x14ac:dyDescent="0.2">
      <c r="A45" s="199" t="s">
        <v>299</v>
      </c>
      <c r="B45" s="199"/>
      <c r="C45" s="199"/>
      <c r="D45" s="199"/>
      <c r="E45" s="199"/>
      <c r="F45" s="199"/>
      <c r="G45" s="73">
        <v>36</v>
      </c>
      <c r="H45" s="85">
        <v>0</v>
      </c>
      <c r="I45" s="85">
        <v>0</v>
      </c>
    </row>
    <row r="46" spans="1:9" ht="12.75" customHeight="1" x14ac:dyDescent="0.2">
      <c r="A46" s="199" t="s">
        <v>300</v>
      </c>
      <c r="B46" s="199"/>
      <c r="C46" s="199"/>
      <c r="D46" s="199"/>
      <c r="E46" s="199"/>
      <c r="F46" s="199"/>
      <c r="G46" s="73">
        <v>37</v>
      </c>
      <c r="H46" s="85">
        <v>18006195.629999999</v>
      </c>
      <c r="I46" s="85">
        <v>472025875.72000003</v>
      </c>
    </row>
    <row r="47" spans="1:9" ht="12.75" customHeight="1" x14ac:dyDescent="0.2">
      <c r="A47" s="199" t="s">
        <v>301</v>
      </c>
      <c r="B47" s="199"/>
      <c r="C47" s="199"/>
      <c r="D47" s="199"/>
      <c r="E47" s="199"/>
      <c r="F47" s="199"/>
      <c r="G47" s="73">
        <v>38</v>
      </c>
      <c r="H47" s="85">
        <v>854400</v>
      </c>
      <c r="I47" s="85">
        <v>2783631</v>
      </c>
    </row>
    <row r="48" spans="1:9" ht="25.9" customHeight="1" x14ac:dyDescent="0.2">
      <c r="A48" s="192" t="s">
        <v>302</v>
      </c>
      <c r="B48" s="192"/>
      <c r="C48" s="192"/>
      <c r="D48" s="192"/>
      <c r="E48" s="192"/>
      <c r="F48" s="192"/>
      <c r="G48" s="69">
        <v>39</v>
      </c>
      <c r="H48" s="84">
        <f>H44+H45+H46+H47</f>
        <v>18860595.629999999</v>
      </c>
      <c r="I48" s="84">
        <f>I44+I45+I46+I47</f>
        <v>474809506.72000003</v>
      </c>
    </row>
    <row r="49" spans="1:9" ht="24.6" customHeight="1" x14ac:dyDescent="0.2">
      <c r="A49" s="199" t="s">
        <v>303</v>
      </c>
      <c r="B49" s="199"/>
      <c r="C49" s="199"/>
      <c r="D49" s="199"/>
      <c r="E49" s="199"/>
      <c r="F49" s="199"/>
      <c r="G49" s="73">
        <v>40</v>
      </c>
      <c r="H49" s="85">
        <v>-20927233.809999999</v>
      </c>
      <c r="I49" s="85">
        <v>-162276749.22</v>
      </c>
    </row>
    <row r="50" spans="1:9" ht="12.75" customHeight="1" x14ac:dyDescent="0.2">
      <c r="A50" s="199" t="s">
        <v>304</v>
      </c>
      <c r="B50" s="199"/>
      <c r="C50" s="199"/>
      <c r="D50" s="199"/>
      <c r="E50" s="199"/>
      <c r="F50" s="199"/>
      <c r="G50" s="73">
        <v>41</v>
      </c>
      <c r="H50" s="85">
        <v>-23599918.109999999</v>
      </c>
      <c r="I50" s="85">
        <v>-23339853.800000001</v>
      </c>
    </row>
    <row r="51" spans="1:9" ht="12.75" customHeight="1" x14ac:dyDescent="0.2">
      <c r="A51" s="199" t="s">
        <v>305</v>
      </c>
      <c r="B51" s="199"/>
      <c r="C51" s="199"/>
      <c r="D51" s="199"/>
      <c r="E51" s="199"/>
      <c r="F51" s="199"/>
      <c r="G51" s="73">
        <v>42</v>
      </c>
      <c r="H51" s="85">
        <v>-43038</v>
      </c>
      <c r="I51" s="85">
        <v>-52980.45</v>
      </c>
    </row>
    <row r="52" spans="1:9" ht="26.45" customHeight="1" x14ac:dyDescent="0.2">
      <c r="A52" s="199" t="s">
        <v>306</v>
      </c>
      <c r="B52" s="199"/>
      <c r="C52" s="199"/>
      <c r="D52" s="199"/>
      <c r="E52" s="199"/>
      <c r="F52" s="199"/>
      <c r="G52" s="73">
        <v>43</v>
      </c>
      <c r="H52" s="85">
        <v>-3221451</v>
      </c>
      <c r="I52" s="85">
        <v>-859805</v>
      </c>
    </row>
    <row r="53" spans="1:9" ht="12.75" customHeight="1" x14ac:dyDescent="0.2">
      <c r="A53" s="199" t="s">
        <v>307</v>
      </c>
      <c r="B53" s="199"/>
      <c r="C53" s="199"/>
      <c r="D53" s="199"/>
      <c r="E53" s="199"/>
      <c r="F53" s="199"/>
      <c r="G53" s="73">
        <v>44</v>
      </c>
      <c r="H53" s="85">
        <v>-7127257.1100000003</v>
      </c>
      <c r="I53" s="85">
        <v>-11607492.34</v>
      </c>
    </row>
    <row r="54" spans="1:9" ht="27.6" customHeight="1" x14ac:dyDescent="0.2">
      <c r="A54" s="192" t="s">
        <v>308</v>
      </c>
      <c r="B54" s="192"/>
      <c r="C54" s="192"/>
      <c r="D54" s="192"/>
      <c r="E54" s="192"/>
      <c r="F54" s="192"/>
      <c r="G54" s="69">
        <v>45</v>
      </c>
      <c r="H54" s="84">
        <f>H49+H50+H51+H52+H53</f>
        <v>-54918898.030000001</v>
      </c>
      <c r="I54" s="84">
        <f>I49+I50+I51+I52+I53</f>
        <v>-198136880.81</v>
      </c>
    </row>
    <row r="55" spans="1:9" ht="27.6" customHeight="1" x14ac:dyDescent="0.2">
      <c r="A55" s="194" t="s">
        <v>309</v>
      </c>
      <c r="B55" s="194"/>
      <c r="C55" s="194"/>
      <c r="D55" s="194"/>
      <c r="E55" s="194"/>
      <c r="F55" s="194"/>
      <c r="G55" s="69">
        <v>46</v>
      </c>
      <c r="H55" s="84">
        <f>H48+H54</f>
        <v>-36058302.400000006</v>
      </c>
      <c r="I55" s="84">
        <f>I48+I54</f>
        <v>276672625.91000003</v>
      </c>
    </row>
    <row r="56" spans="1:9" x14ac:dyDescent="0.2">
      <c r="A56" s="166" t="s">
        <v>310</v>
      </c>
      <c r="B56" s="166"/>
      <c r="C56" s="166"/>
      <c r="D56" s="166"/>
      <c r="E56" s="166"/>
      <c r="F56" s="166"/>
      <c r="G56" s="73">
        <v>47</v>
      </c>
      <c r="H56" s="85">
        <v>0</v>
      </c>
      <c r="I56" s="85">
        <v>0</v>
      </c>
    </row>
    <row r="57" spans="1:9" ht="27" customHeight="1" x14ac:dyDescent="0.2">
      <c r="A57" s="194" t="s">
        <v>311</v>
      </c>
      <c r="B57" s="194"/>
      <c r="C57" s="194"/>
      <c r="D57" s="194"/>
      <c r="E57" s="194"/>
      <c r="F57" s="194"/>
      <c r="G57" s="69">
        <v>48</v>
      </c>
      <c r="H57" s="84">
        <f>H27+H42+H55+H56</f>
        <v>-15390008.169999987</v>
      </c>
      <c r="I57" s="84">
        <f>I27+I42+I55+I56</f>
        <v>13101498.820000052</v>
      </c>
    </row>
    <row r="58" spans="1:9" ht="15.6" customHeight="1" x14ac:dyDescent="0.2">
      <c r="A58" s="211" t="s">
        <v>312</v>
      </c>
      <c r="B58" s="211"/>
      <c r="C58" s="211"/>
      <c r="D58" s="211"/>
      <c r="E58" s="211"/>
      <c r="F58" s="211"/>
      <c r="G58" s="73">
        <v>49</v>
      </c>
      <c r="H58" s="85">
        <v>42528048</v>
      </c>
      <c r="I58" s="85">
        <v>27138039.829999998</v>
      </c>
    </row>
    <row r="59" spans="1:9" ht="28.9" customHeight="1" x14ac:dyDescent="0.2">
      <c r="A59" s="194" t="s">
        <v>313</v>
      </c>
      <c r="B59" s="194"/>
      <c r="C59" s="194"/>
      <c r="D59" s="194"/>
      <c r="E59" s="194"/>
      <c r="F59" s="194"/>
      <c r="G59" s="69">
        <v>50</v>
      </c>
      <c r="H59" s="84">
        <f>H57+H58</f>
        <v>27138039.830000013</v>
      </c>
      <c r="I59" s="84">
        <f>I57+I58</f>
        <v>40239538.650000051</v>
      </c>
    </row>
  </sheetData>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2">
    <dataValidation type="whole" operator="greaterThanOrEqual" allowBlank="1" showInputMessage="1" showErrorMessage="1" errorTitle="Incorrect entry" error="You can enter only positive whole numbers."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Incorrect entry" error="You can enter only whole numbers."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rintOptions horizontalCentered="1"/>
  <pageMargins left="0.35433070866141736" right="0.35433070866141736" top="0.35433070866141736" bottom="0.35433070866141736" header="0.51181102362204722" footer="0.51181102362204722"/>
  <pageSetup paperSize="9" scale="7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110" zoomScaleNormal="100" workbookViewId="0">
      <selection activeCell="H21" sqref="H21"/>
    </sheetView>
  </sheetViews>
  <sheetFormatPr defaultRowHeight="12.75" x14ac:dyDescent="0.2"/>
  <cols>
    <col min="1" max="7" width="9.140625" style="7"/>
    <col min="8" max="9" width="14.85546875" style="25" customWidth="1"/>
    <col min="10" max="10" width="12" style="7" bestFit="1" customWidth="1"/>
    <col min="11" max="11" width="10.28515625" style="7" bestFit="1" customWidth="1"/>
    <col min="12" max="12" width="12.28515625" style="7" bestFit="1" customWidth="1"/>
    <col min="13" max="263" width="9.140625" style="7"/>
    <col min="264" max="265" width="9.85546875" style="7" bestFit="1" customWidth="1"/>
    <col min="266" max="266" width="12" style="7" bestFit="1" customWidth="1"/>
    <col min="267" max="267" width="10.28515625" style="7" bestFit="1" customWidth="1"/>
    <col min="268" max="268" width="12.28515625" style="7" bestFit="1" customWidth="1"/>
    <col min="269" max="519" width="9.140625" style="7"/>
    <col min="520" max="521" width="9.85546875" style="7" bestFit="1" customWidth="1"/>
    <col min="522" max="522" width="12" style="7" bestFit="1" customWidth="1"/>
    <col min="523" max="523" width="10.28515625" style="7" bestFit="1" customWidth="1"/>
    <col min="524" max="524" width="12.28515625" style="7" bestFit="1" customWidth="1"/>
    <col min="525" max="775" width="9.140625" style="7"/>
    <col min="776" max="777" width="9.85546875" style="7" bestFit="1" customWidth="1"/>
    <col min="778" max="778" width="12" style="7" bestFit="1" customWidth="1"/>
    <col min="779" max="779" width="10.28515625" style="7" bestFit="1" customWidth="1"/>
    <col min="780" max="780" width="12.28515625" style="7" bestFit="1" customWidth="1"/>
    <col min="781" max="1031" width="9.140625" style="7"/>
    <col min="1032" max="1033" width="9.85546875" style="7" bestFit="1" customWidth="1"/>
    <col min="1034" max="1034" width="12" style="7" bestFit="1" customWidth="1"/>
    <col min="1035" max="1035" width="10.28515625" style="7" bestFit="1" customWidth="1"/>
    <col min="1036" max="1036" width="12.28515625" style="7" bestFit="1" customWidth="1"/>
    <col min="1037" max="1287" width="9.140625" style="7"/>
    <col min="1288" max="1289" width="9.85546875" style="7" bestFit="1" customWidth="1"/>
    <col min="1290" max="1290" width="12" style="7" bestFit="1" customWidth="1"/>
    <col min="1291" max="1291" width="10.28515625" style="7" bestFit="1" customWidth="1"/>
    <col min="1292" max="1292" width="12.28515625" style="7" bestFit="1" customWidth="1"/>
    <col min="1293" max="1543" width="9.140625" style="7"/>
    <col min="1544" max="1545" width="9.85546875" style="7" bestFit="1" customWidth="1"/>
    <col min="1546" max="1546" width="12" style="7" bestFit="1" customWidth="1"/>
    <col min="1547" max="1547" width="10.28515625" style="7" bestFit="1" customWidth="1"/>
    <col min="1548" max="1548" width="12.28515625" style="7" bestFit="1" customWidth="1"/>
    <col min="1549" max="1799" width="9.140625" style="7"/>
    <col min="1800" max="1801" width="9.85546875" style="7" bestFit="1" customWidth="1"/>
    <col min="1802" max="1802" width="12" style="7" bestFit="1" customWidth="1"/>
    <col min="1803" max="1803" width="10.28515625" style="7" bestFit="1" customWidth="1"/>
    <col min="1804" max="1804" width="12.28515625" style="7" bestFit="1" customWidth="1"/>
    <col min="1805" max="2055" width="9.140625" style="7"/>
    <col min="2056" max="2057" width="9.85546875" style="7" bestFit="1" customWidth="1"/>
    <col min="2058" max="2058" width="12" style="7" bestFit="1" customWidth="1"/>
    <col min="2059" max="2059" width="10.28515625" style="7" bestFit="1" customWidth="1"/>
    <col min="2060" max="2060" width="12.28515625" style="7" bestFit="1" customWidth="1"/>
    <col min="2061" max="2311" width="9.140625" style="7"/>
    <col min="2312" max="2313" width="9.85546875" style="7" bestFit="1" customWidth="1"/>
    <col min="2314" max="2314" width="12" style="7" bestFit="1" customWidth="1"/>
    <col min="2315" max="2315" width="10.28515625" style="7" bestFit="1" customWidth="1"/>
    <col min="2316" max="2316" width="12.28515625" style="7" bestFit="1" customWidth="1"/>
    <col min="2317" max="2567" width="9.140625" style="7"/>
    <col min="2568" max="2569" width="9.85546875" style="7" bestFit="1" customWidth="1"/>
    <col min="2570" max="2570" width="12" style="7" bestFit="1" customWidth="1"/>
    <col min="2571" max="2571" width="10.28515625" style="7" bestFit="1" customWidth="1"/>
    <col min="2572" max="2572" width="12.28515625" style="7" bestFit="1" customWidth="1"/>
    <col min="2573" max="2823" width="9.140625" style="7"/>
    <col min="2824" max="2825" width="9.85546875" style="7" bestFit="1" customWidth="1"/>
    <col min="2826" max="2826" width="12" style="7" bestFit="1" customWidth="1"/>
    <col min="2827" max="2827" width="10.28515625" style="7" bestFit="1" customWidth="1"/>
    <col min="2828" max="2828" width="12.28515625" style="7" bestFit="1" customWidth="1"/>
    <col min="2829" max="3079" width="9.140625" style="7"/>
    <col min="3080" max="3081" width="9.85546875" style="7" bestFit="1" customWidth="1"/>
    <col min="3082" max="3082" width="12" style="7" bestFit="1" customWidth="1"/>
    <col min="3083" max="3083" width="10.28515625" style="7" bestFit="1" customWidth="1"/>
    <col min="3084" max="3084" width="12.28515625" style="7" bestFit="1" customWidth="1"/>
    <col min="3085" max="3335" width="9.140625" style="7"/>
    <col min="3336" max="3337" width="9.85546875" style="7" bestFit="1" customWidth="1"/>
    <col min="3338" max="3338" width="12" style="7" bestFit="1" customWidth="1"/>
    <col min="3339" max="3339" width="10.28515625" style="7" bestFit="1" customWidth="1"/>
    <col min="3340" max="3340" width="12.28515625" style="7" bestFit="1" customWidth="1"/>
    <col min="3341" max="3591" width="9.140625" style="7"/>
    <col min="3592" max="3593" width="9.85546875" style="7" bestFit="1" customWidth="1"/>
    <col min="3594" max="3594" width="12" style="7" bestFit="1" customWidth="1"/>
    <col min="3595" max="3595" width="10.28515625" style="7" bestFit="1" customWidth="1"/>
    <col min="3596" max="3596" width="12.28515625" style="7" bestFit="1" customWidth="1"/>
    <col min="3597" max="3847" width="9.140625" style="7"/>
    <col min="3848" max="3849" width="9.85546875" style="7" bestFit="1" customWidth="1"/>
    <col min="3850" max="3850" width="12" style="7" bestFit="1" customWidth="1"/>
    <col min="3851" max="3851" width="10.28515625" style="7" bestFit="1" customWidth="1"/>
    <col min="3852" max="3852" width="12.28515625" style="7" bestFit="1" customWidth="1"/>
    <col min="3853" max="4103" width="9.140625" style="7"/>
    <col min="4104" max="4105" width="9.85546875" style="7" bestFit="1" customWidth="1"/>
    <col min="4106" max="4106" width="12" style="7" bestFit="1" customWidth="1"/>
    <col min="4107" max="4107" width="10.28515625" style="7" bestFit="1" customWidth="1"/>
    <col min="4108" max="4108" width="12.28515625" style="7" bestFit="1" customWidth="1"/>
    <col min="4109" max="4359" width="9.140625" style="7"/>
    <col min="4360" max="4361" width="9.85546875" style="7" bestFit="1" customWidth="1"/>
    <col min="4362" max="4362" width="12" style="7" bestFit="1" customWidth="1"/>
    <col min="4363" max="4363" width="10.28515625" style="7" bestFit="1" customWidth="1"/>
    <col min="4364" max="4364" width="12.28515625" style="7" bestFit="1" customWidth="1"/>
    <col min="4365" max="4615" width="9.140625" style="7"/>
    <col min="4616" max="4617" width="9.85546875" style="7" bestFit="1" customWidth="1"/>
    <col min="4618" max="4618" width="12" style="7" bestFit="1" customWidth="1"/>
    <col min="4619" max="4619" width="10.28515625" style="7" bestFit="1" customWidth="1"/>
    <col min="4620" max="4620" width="12.28515625" style="7" bestFit="1" customWidth="1"/>
    <col min="4621" max="4871" width="9.140625" style="7"/>
    <col min="4872" max="4873" width="9.85546875" style="7" bestFit="1" customWidth="1"/>
    <col min="4874" max="4874" width="12" style="7" bestFit="1" customWidth="1"/>
    <col min="4875" max="4875" width="10.28515625" style="7" bestFit="1" customWidth="1"/>
    <col min="4876" max="4876" width="12.28515625" style="7" bestFit="1" customWidth="1"/>
    <col min="4877" max="5127" width="9.140625" style="7"/>
    <col min="5128" max="5129" width="9.85546875" style="7" bestFit="1" customWidth="1"/>
    <col min="5130" max="5130" width="12" style="7" bestFit="1" customWidth="1"/>
    <col min="5131" max="5131" width="10.28515625" style="7" bestFit="1" customWidth="1"/>
    <col min="5132" max="5132" width="12.28515625" style="7" bestFit="1" customWidth="1"/>
    <col min="5133" max="5383" width="9.140625" style="7"/>
    <col min="5384" max="5385" width="9.85546875" style="7" bestFit="1" customWidth="1"/>
    <col min="5386" max="5386" width="12" style="7" bestFit="1" customWidth="1"/>
    <col min="5387" max="5387" width="10.28515625" style="7" bestFit="1" customWidth="1"/>
    <col min="5388" max="5388" width="12.28515625" style="7" bestFit="1" customWidth="1"/>
    <col min="5389" max="5639" width="9.140625" style="7"/>
    <col min="5640" max="5641" width="9.85546875" style="7" bestFit="1" customWidth="1"/>
    <col min="5642" max="5642" width="12" style="7" bestFit="1" customWidth="1"/>
    <col min="5643" max="5643" width="10.28515625" style="7" bestFit="1" customWidth="1"/>
    <col min="5644" max="5644" width="12.28515625" style="7" bestFit="1" customWidth="1"/>
    <col min="5645" max="5895" width="9.140625" style="7"/>
    <col min="5896" max="5897" width="9.85546875" style="7" bestFit="1" customWidth="1"/>
    <col min="5898" max="5898" width="12" style="7" bestFit="1" customWidth="1"/>
    <col min="5899" max="5899" width="10.28515625" style="7" bestFit="1" customWidth="1"/>
    <col min="5900" max="5900" width="12.28515625" style="7" bestFit="1" customWidth="1"/>
    <col min="5901" max="6151" width="9.140625" style="7"/>
    <col min="6152" max="6153" width="9.85546875" style="7" bestFit="1" customWidth="1"/>
    <col min="6154" max="6154" width="12" style="7" bestFit="1" customWidth="1"/>
    <col min="6155" max="6155" width="10.28515625" style="7" bestFit="1" customWidth="1"/>
    <col min="6156" max="6156" width="12.28515625" style="7" bestFit="1" customWidth="1"/>
    <col min="6157" max="6407" width="9.140625" style="7"/>
    <col min="6408" max="6409" width="9.85546875" style="7" bestFit="1" customWidth="1"/>
    <col min="6410" max="6410" width="12" style="7" bestFit="1" customWidth="1"/>
    <col min="6411" max="6411" width="10.28515625" style="7" bestFit="1" customWidth="1"/>
    <col min="6412" max="6412" width="12.28515625" style="7" bestFit="1" customWidth="1"/>
    <col min="6413" max="6663" width="9.140625" style="7"/>
    <col min="6664" max="6665" width="9.85546875" style="7" bestFit="1" customWidth="1"/>
    <col min="6666" max="6666" width="12" style="7" bestFit="1" customWidth="1"/>
    <col min="6667" max="6667" width="10.28515625" style="7" bestFit="1" customWidth="1"/>
    <col min="6668" max="6668" width="12.28515625" style="7" bestFit="1" customWidth="1"/>
    <col min="6669" max="6919" width="9.140625" style="7"/>
    <col min="6920" max="6921" width="9.85546875" style="7" bestFit="1" customWidth="1"/>
    <col min="6922" max="6922" width="12" style="7" bestFit="1" customWidth="1"/>
    <col min="6923" max="6923" width="10.28515625" style="7" bestFit="1" customWidth="1"/>
    <col min="6924" max="6924" width="12.28515625" style="7" bestFit="1" customWidth="1"/>
    <col min="6925" max="7175" width="9.140625" style="7"/>
    <col min="7176" max="7177" width="9.85546875" style="7" bestFit="1" customWidth="1"/>
    <col min="7178" max="7178" width="12" style="7" bestFit="1" customWidth="1"/>
    <col min="7179" max="7179" width="10.28515625" style="7" bestFit="1" customWidth="1"/>
    <col min="7180" max="7180" width="12.28515625" style="7" bestFit="1" customWidth="1"/>
    <col min="7181" max="7431" width="9.140625" style="7"/>
    <col min="7432" max="7433" width="9.85546875" style="7" bestFit="1" customWidth="1"/>
    <col min="7434" max="7434" width="12" style="7" bestFit="1" customWidth="1"/>
    <col min="7435" max="7435" width="10.28515625" style="7" bestFit="1" customWidth="1"/>
    <col min="7436" max="7436" width="12.28515625" style="7" bestFit="1" customWidth="1"/>
    <col min="7437" max="7687" width="9.140625" style="7"/>
    <col min="7688" max="7689" width="9.85546875" style="7" bestFit="1" customWidth="1"/>
    <col min="7690" max="7690" width="12" style="7" bestFit="1" customWidth="1"/>
    <col min="7691" max="7691" width="10.28515625" style="7" bestFit="1" customWidth="1"/>
    <col min="7692" max="7692" width="12.28515625" style="7" bestFit="1" customWidth="1"/>
    <col min="7693" max="7943" width="9.140625" style="7"/>
    <col min="7944" max="7945" width="9.85546875" style="7" bestFit="1" customWidth="1"/>
    <col min="7946" max="7946" width="12" style="7" bestFit="1" customWidth="1"/>
    <col min="7947" max="7947" width="10.28515625" style="7" bestFit="1" customWidth="1"/>
    <col min="7948" max="7948" width="12.28515625" style="7" bestFit="1" customWidth="1"/>
    <col min="7949" max="8199" width="9.140625" style="7"/>
    <col min="8200" max="8201" width="9.85546875" style="7" bestFit="1" customWidth="1"/>
    <col min="8202" max="8202" width="12" style="7" bestFit="1" customWidth="1"/>
    <col min="8203" max="8203" width="10.28515625" style="7" bestFit="1" customWidth="1"/>
    <col min="8204" max="8204" width="12.28515625" style="7" bestFit="1" customWidth="1"/>
    <col min="8205" max="8455" width="9.140625" style="7"/>
    <col min="8456" max="8457" width="9.85546875" style="7" bestFit="1" customWidth="1"/>
    <col min="8458" max="8458" width="12" style="7" bestFit="1" customWidth="1"/>
    <col min="8459" max="8459" width="10.28515625" style="7" bestFit="1" customWidth="1"/>
    <col min="8460" max="8460" width="12.28515625" style="7" bestFit="1" customWidth="1"/>
    <col min="8461" max="8711" width="9.140625" style="7"/>
    <col min="8712" max="8713" width="9.85546875" style="7" bestFit="1" customWidth="1"/>
    <col min="8714" max="8714" width="12" style="7" bestFit="1" customWidth="1"/>
    <col min="8715" max="8715" width="10.28515625" style="7" bestFit="1" customWidth="1"/>
    <col min="8716" max="8716" width="12.28515625" style="7" bestFit="1" customWidth="1"/>
    <col min="8717" max="8967" width="9.140625" style="7"/>
    <col min="8968" max="8969" width="9.85546875" style="7" bestFit="1" customWidth="1"/>
    <col min="8970" max="8970" width="12" style="7" bestFit="1" customWidth="1"/>
    <col min="8971" max="8971" width="10.28515625" style="7" bestFit="1" customWidth="1"/>
    <col min="8972" max="8972" width="12.28515625" style="7" bestFit="1" customWidth="1"/>
    <col min="8973" max="9223" width="9.140625" style="7"/>
    <col min="9224" max="9225" width="9.85546875" style="7" bestFit="1" customWidth="1"/>
    <col min="9226" max="9226" width="12" style="7" bestFit="1" customWidth="1"/>
    <col min="9227" max="9227" width="10.28515625" style="7" bestFit="1" customWidth="1"/>
    <col min="9228" max="9228" width="12.28515625" style="7" bestFit="1" customWidth="1"/>
    <col min="9229" max="9479" width="9.140625" style="7"/>
    <col min="9480" max="9481" width="9.85546875" style="7" bestFit="1" customWidth="1"/>
    <col min="9482" max="9482" width="12" style="7" bestFit="1" customWidth="1"/>
    <col min="9483" max="9483" width="10.28515625" style="7" bestFit="1" customWidth="1"/>
    <col min="9484" max="9484" width="12.28515625" style="7" bestFit="1" customWidth="1"/>
    <col min="9485" max="9735" width="9.140625" style="7"/>
    <col min="9736" max="9737" width="9.85546875" style="7" bestFit="1" customWidth="1"/>
    <col min="9738" max="9738" width="12" style="7" bestFit="1" customWidth="1"/>
    <col min="9739" max="9739" width="10.28515625" style="7" bestFit="1" customWidth="1"/>
    <col min="9740" max="9740" width="12.28515625" style="7" bestFit="1" customWidth="1"/>
    <col min="9741" max="9991" width="9.140625" style="7"/>
    <col min="9992" max="9993" width="9.85546875" style="7" bestFit="1" customWidth="1"/>
    <col min="9994" max="9994" width="12" style="7" bestFit="1" customWidth="1"/>
    <col min="9995" max="9995" width="10.28515625" style="7" bestFit="1" customWidth="1"/>
    <col min="9996" max="9996" width="12.28515625" style="7" bestFit="1" customWidth="1"/>
    <col min="9997" max="10247" width="9.140625" style="7"/>
    <col min="10248" max="10249" width="9.85546875" style="7" bestFit="1" customWidth="1"/>
    <col min="10250" max="10250" width="12" style="7" bestFit="1" customWidth="1"/>
    <col min="10251" max="10251" width="10.28515625" style="7" bestFit="1" customWidth="1"/>
    <col min="10252" max="10252" width="12.28515625" style="7" bestFit="1" customWidth="1"/>
    <col min="10253" max="10503" width="9.140625" style="7"/>
    <col min="10504" max="10505" width="9.85546875" style="7" bestFit="1" customWidth="1"/>
    <col min="10506" max="10506" width="12" style="7" bestFit="1" customWidth="1"/>
    <col min="10507" max="10507" width="10.28515625" style="7" bestFit="1" customWidth="1"/>
    <col min="10508" max="10508" width="12.28515625" style="7" bestFit="1" customWidth="1"/>
    <col min="10509" max="10759" width="9.140625" style="7"/>
    <col min="10760" max="10761" width="9.85546875" style="7" bestFit="1" customWidth="1"/>
    <col min="10762" max="10762" width="12" style="7" bestFit="1" customWidth="1"/>
    <col min="10763" max="10763" width="10.28515625" style="7" bestFit="1" customWidth="1"/>
    <col min="10764" max="10764" width="12.28515625" style="7" bestFit="1" customWidth="1"/>
    <col min="10765" max="11015" width="9.140625" style="7"/>
    <col min="11016" max="11017" width="9.85546875" style="7" bestFit="1" customWidth="1"/>
    <col min="11018" max="11018" width="12" style="7" bestFit="1" customWidth="1"/>
    <col min="11019" max="11019" width="10.28515625" style="7" bestFit="1" customWidth="1"/>
    <col min="11020" max="11020" width="12.28515625" style="7" bestFit="1" customWidth="1"/>
    <col min="11021" max="11271" width="9.140625" style="7"/>
    <col min="11272" max="11273" width="9.85546875" style="7" bestFit="1" customWidth="1"/>
    <col min="11274" max="11274" width="12" style="7" bestFit="1" customWidth="1"/>
    <col min="11275" max="11275" width="10.28515625" style="7" bestFit="1" customWidth="1"/>
    <col min="11276" max="11276" width="12.28515625" style="7" bestFit="1" customWidth="1"/>
    <col min="11277" max="11527" width="9.140625" style="7"/>
    <col min="11528" max="11529" width="9.85546875" style="7" bestFit="1" customWidth="1"/>
    <col min="11530" max="11530" width="12" style="7" bestFit="1" customWidth="1"/>
    <col min="11531" max="11531" width="10.28515625" style="7" bestFit="1" customWidth="1"/>
    <col min="11532" max="11532" width="12.28515625" style="7" bestFit="1" customWidth="1"/>
    <col min="11533" max="11783" width="9.140625" style="7"/>
    <col min="11784" max="11785" width="9.85546875" style="7" bestFit="1" customWidth="1"/>
    <col min="11786" max="11786" width="12" style="7" bestFit="1" customWidth="1"/>
    <col min="11787" max="11787" width="10.28515625" style="7" bestFit="1" customWidth="1"/>
    <col min="11788" max="11788" width="12.28515625" style="7" bestFit="1" customWidth="1"/>
    <col min="11789" max="12039" width="9.140625" style="7"/>
    <col min="12040" max="12041" width="9.85546875" style="7" bestFit="1" customWidth="1"/>
    <col min="12042" max="12042" width="12" style="7" bestFit="1" customWidth="1"/>
    <col min="12043" max="12043" width="10.28515625" style="7" bestFit="1" customWidth="1"/>
    <col min="12044" max="12044" width="12.28515625" style="7" bestFit="1" customWidth="1"/>
    <col min="12045" max="12295" width="9.140625" style="7"/>
    <col min="12296" max="12297" width="9.85546875" style="7" bestFit="1" customWidth="1"/>
    <col min="12298" max="12298" width="12" style="7" bestFit="1" customWidth="1"/>
    <col min="12299" max="12299" width="10.28515625" style="7" bestFit="1" customWidth="1"/>
    <col min="12300" max="12300" width="12.28515625" style="7" bestFit="1" customWidth="1"/>
    <col min="12301" max="12551" width="9.140625" style="7"/>
    <col min="12552" max="12553" width="9.85546875" style="7" bestFit="1" customWidth="1"/>
    <col min="12554" max="12554" width="12" style="7" bestFit="1" customWidth="1"/>
    <col min="12555" max="12555" width="10.28515625" style="7" bestFit="1" customWidth="1"/>
    <col min="12556" max="12556" width="12.28515625" style="7" bestFit="1" customWidth="1"/>
    <col min="12557" max="12807" width="9.140625" style="7"/>
    <col min="12808" max="12809" width="9.85546875" style="7" bestFit="1" customWidth="1"/>
    <col min="12810" max="12810" width="12" style="7" bestFit="1" customWidth="1"/>
    <col min="12811" max="12811" width="10.28515625" style="7" bestFit="1" customWidth="1"/>
    <col min="12812" max="12812" width="12.28515625" style="7" bestFit="1" customWidth="1"/>
    <col min="12813" max="13063" width="9.140625" style="7"/>
    <col min="13064" max="13065" width="9.85546875" style="7" bestFit="1" customWidth="1"/>
    <col min="13066" max="13066" width="12" style="7" bestFit="1" customWidth="1"/>
    <col min="13067" max="13067" width="10.28515625" style="7" bestFit="1" customWidth="1"/>
    <col min="13068" max="13068" width="12.28515625" style="7" bestFit="1" customWidth="1"/>
    <col min="13069" max="13319" width="9.140625" style="7"/>
    <col min="13320" max="13321" width="9.85546875" style="7" bestFit="1" customWidth="1"/>
    <col min="13322" max="13322" width="12" style="7" bestFit="1" customWidth="1"/>
    <col min="13323" max="13323" width="10.28515625" style="7" bestFit="1" customWidth="1"/>
    <col min="13324" max="13324" width="12.28515625" style="7" bestFit="1" customWidth="1"/>
    <col min="13325" max="13575" width="9.140625" style="7"/>
    <col min="13576" max="13577" width="9.85546875" style="7" bestFit="1" customWidth="1"/>
    <col min="13578" max="13578" width="12" style="7" bestFit="1" customWidth="1"/>
    <col min="13579" max="13579" width="10.28515625" style="7" bestFit="1" customWidth="1"/>
    <col min="13580" max="13580" width="12.28515625" style="7" bestFit="1" customWidth="1"/>
    <col min="13581" max="13831" width="9.140625" style="7"/>
    <col min="13832" max="13833" width="9.85546875" style="7" bestFit="1" customWidth="1"/>
    <col min="13834" max="13834" width="12" style="7" bestFit="1" customWidth="1"/>
    <col min="13835" max="13835" width="10.28515625" style="7" bestFit="1" customWidth="1"/>
    <col min="13836" max="13836" width="12.28515625" style="7" bestFit="1" customWidth="1"/>
    <col min="13837" max="14087" width="9.140625" style="7"/>
    <col min="14088" max="14089" width="9.85546875" style="7" bestFit="1" customWidth="1"/>
    <col min="14090" max="14090" width="12" style="7" bestFit="1" customWidth="1"/>
    <col min="14091" max="14091" width="10.28515625" style="7" bestFit="1" customWidth="1"/>
    <col min="14092" max="14092" width="12.28515625" style="7" bestFit="1" customWidth="1"/>
    <col min="14093" max="14343" width="9.140625" style="7"/>
    <col min="14344" max="14345" width="9.85546875" style="7" bestFit="1" customWidth="1"/>
    <col min="14346" max="14346" width="12" style="7" bestFit="1" customWidth="1"/>
    <col min="14347" max="14347" width="10.28515625" style="7" bestFit="1" customWidth="1"/>
    <col min="14348" max="14348" width="12.28515625" style="7" bestFit="1" customWidth="1"/>
    <col min="14349" max="14599" width="9.140625" style="7"/>
    <col min="14600" max="14601" width="9.85546875" style="7" bestFit="1" customWidth="1"/>
    <col min="14602" max="14602" width="12" style="7" bestFit="1" customWidth="1"/>
    <col min="14603" max="14603" width="10.28515625" style="7" bestFit="1" customWidth="1"/>
    <col min="14604" max="14604" width="12.28515625" style="7" bestFit="1" customWidth="1"/>
    <col min="14605" max="14855" width="9.140625" style="7"/>
    <col min="14856" max="14857" width="9.85546875" style="7" bestFit="1" customWidth="1"/>
    <col min="14858" max="14858" width="12" style="7" bestFit="1" customWidth="1"/>
    <col min="14859" max="14859" width="10.28515625" style="7" bestFit="1" customWidth="1"/>
    <col min="14860" max="14860" width="12.28515625" style="7" bestFit="1" customWidth="1"/>
    <col min="14861" max="15111" width="9.140625" style="7"/>
    <col min="15112" max="15113" width="9.85546875" style="7" bestFit="1" customWidth="1"/>
    <col min="15114" max="15114" width="12" style="7" bestFit="1" customWidth="1"/>
    <col min="15115" max="15115" width="10.28515625" style="7" bestFit="1" customWidth="1"/>
    <col min="15116" max="15116" width="12.28515625" style="7" bestFit="1" customWidth="1"/>
    <col min="15117" max="15367" width="9.140625" style="7"/>
    <col min="15368" max="15369" width="9.85546875" style="7" bestFit="1" customWidth="1"/>
    <col min="15370" max="15370" width="12" style="7" bestFit="1" customWidth="1"/>
    <col min="15371" max="15371" width="10.28515625" style="7" bestFit="1" customWidth="1"/>
    <col min="15372" max="15372" width="12.28515625" style="7" bestFit="1" customWidth="1"/>
    <col min="15373" max="15623" width="9.140625" style="7"/>
    <col min="15624" max="15625" width="9.85546875" style="7" bestFit="1" customWidth="1"/>
    <col min="15626" max="15626" width="12" style="7" bestFit="1" customWidth="1"/>
    <col min="15627" max="15627" width="10.28515625" style="7" bestFit="1" customWidth="1"/>
    <col min="15628" max="15628" width="12.28515625" style="7" bestFit="1" customWidth="1"/>
    <col min="15629" max="15879" width="9.140625" style="7"/>
    <col min="15880" max="15881" width="9.85546875" style="7" bestFit="1" customWidth="1"/>
    <col min="15882" max="15882" width="12" style="7" bestFit="1" customWidth="1"/>
    <col min="15883" max="15883" width="10.28515625" style="7" bestFit="1" customWidth="1"/>
    <col min="15884" max="15884" width="12.28515625" style="7" bestFit="1" customWidth="1"/>
    <col min="15885" max="16135" width="9.140625" style="7"/>
    <col min="16136" max="16137" width="9.85546875" style="7" bestFit="1" customWidth="1"/>
    <col min="16138" max="16138" width="12" style="7" bestFit="1" customWidth="1"/>
    <col min="16139" max="16139" width="10.28515625" style="7" bestFit="1" customWidth="1"/>
    <col min="16140" max="16140" width="12.28515625" style="7" bestFit="1" customWidth="1"/>
    <col min="16141" max="16384" width="9.140625" style="7"/>
  </cols>
  <sheetData>
    <row r="1" spans="1:9" ht="12.75" customHeight="1" x14ac:dyDescent="0.2">
      <c r="A1" s="209" t="s">
        <v>314</v>
      </c>
      <c r="B1" s="213"/>
      <c r="C1" s="213"/>
      <c r="D1" s="213"/>
      <c r="E1" s="213"/>
      <c r="F1" s="213"/>
      <c r="G1" s="213"/>
      <c r="H1" s="213"/>
      <c r="I1" s="213"/>
    </row>
    <row r="2" spans="1:9" ht="12.75" customHeight="1" x14ac:dyDescent="0.2">
      <c r="A2" s="208" t="s">
        <v>475</v>
      </c>
      <c r="B2" s="177"/>
      <c r="C2" s="177"/>
      <c r="D2" s="177"/>
      <c r="E2" s="177"/>
      <c r="F2" s="177"/>
      <c r="G2" s="177"/>
      <c r="H2" s="177"/>
      <c r="I2" s="177"/>
    </row>
    <row r="3" spans="1:9" x14ac:dyDescent="0.2">
      <c r="A3" s="215" t="s">
        <v>41</v>
      </c>
      <c r="B3" s="219"/>
      <c r="C3" s="219"/>
      <c r="D3" s="219"/>
      <c r="E3" s="219"/>
      <c r="F3" s="219"/>
      <c r="G3" s="219"/>
      <c r="H3" s="219"/>
      <c r="I3" s="219"/>
    </row>
    <row r="4" spans="1:9" x14ac:dyDescent="0.2">
      <c r="A4" s="214" t="s">
        <v>474</v>
      </c>
      <c r="B4" s="181"/>
      <c r="C4" s="181"/>
      <c r="D4" s="181"/>
      <c r="E4" s="181"/>
      <c r="F4" s="181"/>
      <c r="G4" s="181"/>
      <c r="H4" s="181"/>
      <c r="I4" s="182"/>
    </row>
    <row r="5" spans="1:9" ht="33.75" x14ac:dyDescent="0.2">
      <c r="A5" s="205" t="s">
        <v>42</v>
      </c>
      <c r="B5" s="186"/>
      <c r="C5" s="186"/>
      <c r="D5" s="186"/>
      <c r="E5" s="186"/>
      <c r="F5" s="186"/>
      <c r="G5" s="70" t="s">
        <v>160</v>
      </c>
      <c r="H5" s="71" t="s">
        <v>161</v>
      </c>
      <c r="I5" s="71" t="s">
        <v>162</v>
      </c>
    </row>
    <row r="6" spans="1:9" x14ac:dyDescent="0.2">
      <c r="A6" s="217">
        <v>1</v>
      </c>
      <c r="B6" s="186"/>
      <c r="C6" s="186"/>
      <c r="D6" s="186"/>
      <c r="E6" s="186"/>
      <c r="F6" s="186"/>
      <c r="G6" s="72">
        <v>2</v>
      </c>
      <c r="H6" s="71" t="s">
        <v>259</v>
      </c>
      <c r="I6" s="71" t="s">
        <v>260</v>
      </c>
    </row>
    <row r="7" spans="1:9" x14ac:dyDescent="0.2">
      <c r="A7" s="210" t="s">
        <v>261</v>
      </c>
      <c r="B7" s="218"/>
      <c r="C7" s="218"/>
      <c r="D7" s="218"/>
      <c r="E7" s="218"/>
      <c r="F7" s="218"/>
      <c r="G7" s="218"/>
      <c r="H7" s="218"/>
      <c r="I7" s="218"/>
    </row>
    <row r="8" spans="1:9" x14ac:dyDescent="0.2">
      <c r="A8" s="199" t="s">
        <v>315</v>
      </c>
      <c r="B8" s="199"/>
      <c r="C8" s="199"/>
      <c r="D8" s="199"/>
      <c r="E8" s="199"/>
      <c r="F8" s="199"/>
      <c r="G8" s="68">
        <v>1</v>
      </c>
      <c r="H8" s="85">
        <v>0</v>
      </c>
      <c r="I8" s="85">
        <v>0</v>
      </c>
    </row>
    <row r="9" spans="1:9" x14ac:dyDescent="0.2">
      <c r="A9" s="199" t="s">
        <v>316</v>
      </c>
      <c r="B9" s="199"/>
      <c r="C9" s="199"/>
      <c r="D9" s="199"/>
      <c r="E9" s="199"/>
      <c r="F9" s="199"/>
      <c r="G9" s="68">
        <v>2</v>
      </c>
      <c r="H9" s="85">
        <v>0</v>
      </c>
      <c r="I9" s="85">
        <v>0</v>
      </c>
    </row>
    <row r="10" spans="1:9" x14ac:dyDescent="0.2">
      <c r="A10" s="199" t="s">
        <v>317</v>
      </c>
      <c r="B10" s="199"/>
      <c r="C10" s="199"/>
      <c r="D10" s="199"/>
      <c r="E10" s="199"/>
      <c r="F10" s="199"/>
      <c r="G10" s="68">
        <v>3</v>
      </c>
      <c r="H10" s="85">
        <v>0</v>
      </c>
      <c r="I10" s="85">
        <v>0</v>
      </c>
    </row>
    <row r="11" spans="1:9" x14ac:dyDescent="0.2">
      <c r="A11" s="199" t="s">
        <v>318</v>
      </c>
      <c r="B11" s="199"/>
      <c r="C11" s="199"/>
      <c r="D11" s="199"/>
      <c r="E11" s="199"/>
      <c r="F11" s="199"/>
      <c r="G11" s="68">
        <v>4</v>
      </c>
      <c r="H11" s="85">
        <v>0</v>
      </c>
      <c r="I11" s="85">
        <v>0</v>
      </c>
    </row>
    <row r="12" spans="1:9" x14ac:dyDescent="0.2">
      <c r="A12" s="199" t="s">
        <v>319</v>
      </c>
      <c r="B12" s="199"/>
      <c r="C12" s="199"/>
      <c r="D12" s="199"/>
      <c r="E12" s="199"/>
      <c r="F12" s="199"/>
      <c r="G12" s="68">
        <v>5</v>
      </c>
      <c r="H12" s="85">
        <v>0</v>
      </c>
      <c r="I12" s="85">
        <v>0</v>
      </c>
    </row>
    <row r="13" spans="1:9" ht="24" customHeight="1" x14ac:dyDescent="0.2">
      <c r="A13" s="204" t="s">
        <v>320</v>
      </c>
      <c r="B13" s="204"/>
      <c r="C13" s="204"/>
      <c r="D13" s="204"/>
      <c r="E13" s="204"/>
      <c r="F13" s="204"/>
      <c r="G13" s="69">
        <v>6</v>
      </c>
      <c r="H13" s="88">
        <f>SUM(H8:H12)</f>
        <v>0</v>
      </c>
      <c r="I13" s="88">
        <f>SUM(I8:I12)</f>
        <v>0</v>
      </c>
    </row>
    <row r="14" spans="1:9" x14ac:dyDescent="0.2">
      <c r="A14" s="199" t="s">
        <v>321</v>
      </c>
      <c r="B14" s="199"/>
      <c r="C14" s="199"/>
      <c r="D14" s="199"/>
      <c r="E14" s="199"/>
      <c r="F14" s="199"/>
      <c r="G14" s="68">
        <v>7</v>
      </c>
      <c r="H14" s="85">
        <v>0</v>
      </c>
      <c r="I14" s="85">
        <v>0</v>
      </c>
    </row>
    <row r="15" spans="1:9" x14ac:dyDescent="0.2">
      <c r="A15" s="199" t="s">
        <v>322</v>
      </c>
      <c r="B15" s="199"/>
      <c r="C15" s="199"/>
      <c r="D15" s="199"/>
      <c r="E15" s="199"/>
      <c r="F15" s="199"/>
      <c r="G15" s="68">
        <v>8</v>
      </c>
      <c r="H15" s="85">
        <v>0</v>
      </c>
      <c r="I15" s="85">
        <v>0</v>
      </c>
    </row>
    <row r="16" spans="1:9" x14ac:dyDescent="0.2">
      <c r="A16" s="199" t="s">
        <v>323</v>
      </c>
      <c r="B16" s="199"/>
      <c r="C16" s="199"/>
      <c r="D16" s="199"/>
      <c r="E16" s="199"/>
      <c r="F16" s="199"/>
      <c r="G16" s="68">
        <v>9</v>
      </c>
      <c r="H16" s="85">
        <v>0</v>
      </c>
      <c r="I16" s="85">
        <v>0</v>
      </c>
    </row>
    <row r="17" spans="1:9" x14ac:dyDescent="0.2">
      <c r="A17" s="199" t="s">
        <v>324</v>
      </c>
      <c r="B17" s="199"/>
      <c r="C17" s="199"/>
      <c r="D17" s="199"/>
      <c r="E17" s="199"/>
      <c r="F17" s="199"/>
      <c r="G17" s="68">
        <v>10</v>
      </c>
      <c r="H17" s="85">
        <v>0</v>
      </c>
      <c r="I17" s="85">
        <v>0</v>
      </c>
    </row>
    <row r="18" spans="1:9" x14ac:dyDescent="0.2">
      <c r="A18" s="199" t="s">
        <v>325</v>
      </c>
      <c r="B18" s="199"/>
      <c r="C18" s="199"/>
      <c r="D18" s="199"/>
      <c r="E18" s="199"/>
      <c r="F18" s="199"/>
      <c r="G18" s="68">
        <v>11</v>
      </c>
      <c r="H18" s="85">
        <v>0</v>
      </c>
      <c r="I18" s="85">
        <v>0</v>
      </c>
    </row>
    <row r="19" spans="1:9" x14ac:dyDescent="0.2">
      <c r="A19" s="199" t="s">
        <v>326</v>
      </c>
      <c r="B19" s="199"/>
      <c r="C19" s="199"/>
      <c r="D19" s="199"/>
      <c r="E19" s="199"/>
      <c r="F19" s="199"/>
      <c r="G19" s="68">
        <v>12</v>
      </c>
      <c r="H19" s="85">
        <v>0</v>
      </c>
      <c r="I19" s="85">
        <v>0</v>
      </c>
    </row>
    <row r="20" spans="1:9" ht="26.25" customHeight="1" x14ac:dyDescent="0.2">
      <c r="A20" s="204" t="s">
        <v>327</v>
      </c>
      <c r="B20" s="204"/>
      <c r="C20" s="204"/>
      <c r="D20" s="204"/>
      <c r="E20" s="204"/>
      <c r="F20" s="204"/>
      <c r="G20" s="69">
        <v>13</v>
      </c>
      <c r="H20" s="88">
        <f>SUM(H14:H19)</f>
        <v>0</v>
      </c>
      <c r="I20" s="88">
        <f>SUM(I14:I19)</f>
        <v>0</v>
      </c>
    </row>
    <row r="21" spans="1:9" ht="25.9" customHeight="1" x14ac:dyDescent="0.2">
      <c r="A21" s="194" t="s">
        <v>328</v>
      </c>
      <c r="B21" s="194"/>
      <c r="C21" s="194"/>
      <c r="D21" s="194"/>
      <c r="E21" s="194"/>
      <c r="F21" s="194"/>
      <c r="G21" s="69">
        <v>14</v>
      </c>
      <c r="H21" s="84">
        <f>H13+H20</f>
        <v>0</v>
      </c>
      <c r="I21" s="84">
        <f>I13+I20</f>
        <v>0</v>
      </c>
    </row>
    <row r="22" spans="1:9" x14ac:dyDescent="0.2">
      <c r="A22" s="210" t="s">
        <v>282</v>
      </c>
      <c r="B22" s="218"/>
      <c r="C22" s="218"/>
      <c r="D22" s="218"/>
      <c r="E22" s="218"/>
      <c r="F22" s="218"/>
      <c r="G22" s="218"/>
      <c r="H22" s="218"/>
      <c r="I22" s="218"/>
    </row>
    <row r="23" spans="1:9" ht="26.45" customHeight="1" x14ac:dyDescent="0.2">
      <c r="A23" s="199" t="s">
        <v>329</v>
      </c>
      <c r="B23" s="199"/>
      <c r="C23" s="199"/>
      <c r="D23" s="199"/>
      <c r="E23" s="199"/>
      <c r="F23" s="199"/>
      <c r="G23" s="68">
        <v>15</v>
      </c>
      <c r="H23" s="85">
        <v>0</v>
      </c>
      <c r="I23" s="85">
        <v>0</v>
      </c>
    </row>
    <row r="24" spans="1:9" x14ac:dyDescent="0.2">
      <c r="A24" s="199" t="s">
        <v>330</v>
      </c>
      <c r="B24" s="199"/>
      <c r="C24" s="199"/>
      <c r="D24" s="199"/>
      <c r="E24" s="199"/>
      <c r="F24" s="199"/>
      <c r="G24" s="68">
        <v>16</v>
      </c>
      <c r="H24" s="85">
        <v>0</v>
      </c>
      <c r="I24" s="85">
        <v>0</v>
      </c>
    </row>
    <row r="25" spans="1:9" x14ac:dyDescent="0.2">
      <c r="A25" s="199" t="s">
        <v>331</v>
      </c>
      <c r="B25" s="199"/>
      <c r="C25" s="199"/>
      <c r="D25" s="199"/>
      <c r="E25" s="199"/>
      <c r="F25" s="199"/>
      <c r="G25" s="68">
        <v>17</v>
      </c>
      <c r="H25" s="85">
        <v>0</v>
      </c>
      <c r="I25" s="85">
        <v>0</v>
      </c>
    </row>
    <row r="26" spans="1:9" x14ac:dyDescent="0.2">
      <c r="A26" s="199" t="s">
        <v>332</v>
      </c>
      <c r="B26" s="199"/>
      <c r="C26" s="199"/>
      <c r="D26" s="199"/>
      <c r="E26" s="199"/>
      <c r="F26" s="199"/>
      <c r="G26" s="68">
        <v>18</v>
      </c>
      <c r="H26" s="85">
        <v>0</v>
      </c>
      <c r="I26" s="85">
        <v>0</v>
      </c>
    </row>
    <row r="27" spans="1:9" x14ac:dyDescent="0.2">
      <c r="A27" s="199" t="s">
        <v>333</v>
      </c>
      <c r="B27" s="199"/>
      <c r="C27" s="199"/>
      <c r="D27" s="199"/>
      <c r="E27" s="199"/>
      <c r="F27" s="199"/>
      <c r="G27" s="68">
        <v>19</v>
      </c>
      <c r="H27" s="85">
        <v>0</v>
      </c>
      <c r="I27" s="85">
        <v>0</v>
      </c>
    </row>
    <row r="28" spans="1:9" x14ac:dyDescent="0.2">
      <c r="A28" s="199" t="s">
        <v>334</v>
      </c>
      <c r="B28" s="199"/>
      <c r="C28" s="199"/>
      <c r="D28" s="199"/>
      <c r="E28" s="199"/>
      <c r="F28" s="199"/>
      <c r="G28" s="68">
        <v>20</v>
      </c>
      <c r="H28" s="85">
        <v>0</v>
      </c>
      <c r="I28" s="85">
        <v>0</v>
      </c>
    </row>
    <row r="29" spans="1:9" ht="25.15" customHeight="1" x14ac:dyDescent="0.2">
      <c r="A29" s="192" t="s">
        <v>335</v>
      </c>
      <c r="B29" s="192"/>
      <c r="C29" s="192"/>
      <c r="D29" s="192"/>
      <c r="E29" s="192"/>
      <c r="F29" s="192"/>
      <c r="G29" s="69">
        <v>21</v>
      </c>
      <c r="H29" s="84">
        <f>SUM(H23:H28)</f>
        <v>0</v>
      </c>
      <c r="I29" s="84">
        <f>SUM(I23:I28)</f>
        <v>0</v>
      </c>
    </row>
    <row r="30" spans="1:9" ht="21" customHeight="1" x14ac:dyDescent="0.2">
      <c r="A30" s="199" t="s">
        <v>336</v>
      </c>
      <c r="B30" s="199"/>
      <c r="C30" s="199"/>
      <c r="D30" s="199"/>
      <c r="E30" s="199"/>
      <c r="F30" s="199"/>
      <c r="G30" s="68">
        <v>22</v>
      </c>
      <c r="H30" s="85">
        <v>0</v>
      </c>
      <c r="I30" s="85">
        <v>0</v>
      </c>
    </row>
    <row r="31" spans="1:9" x14ac:dyDescent="0.2">
      <c r="A31" s="199" t="s">
        <v>337</v>
      </c>
      <c r="B31" s="199"/>
      <c r="C31" s="199"/>
      <c r="D31" s="199"/>
      <c r="E31" s="199"/>
      <c r="F31" s="199"/>
      <c r="G31" s="68">
        <v>23</v>
      </c>
      <c r="H31" s="85">
        <v>0</v>
      </c>
      <c r="I31" s="85">
        <v>0</v>
      </c>
    </row>
    <row r="32" spans="1:9" x14ac:dyDescent="0.2">
      <c r="A32" s="199" t="s">
        <v>338</v>
      </c>
      <c r="B32" s="199"/>
      <c r="C32" s="199"/>
      <c r="D32" s="199"/>
      <c r="E32" s="199"/>
      <c r="F32" s="199"/>
      <c r="G32" s="68">
        <v>24</v>
      </c>
      <c r="H32" s="85">
        <v>0</v>
      </c>
      <c r="I32" s="85">
        <v>0</v>
      </c>
    </row>
    <row r="33" spans="1:9" x14ac:dyDescent="0.2">
      <c r="A33" s="199" t="s">
        <v>339</v>
      </c>
      <c r="B33" s="199"/>
      <c r="C33" s="199"/>
      <c r="D33" s="199"/>
      <c r="E33" s="199"/>
      <c r="F33" s="199"/>
      <c r="G33" s="68">
        <v>25</v>
      </c>
      <c r="H33" s="85">
        <v>0</v>
      </c>
      <c r="I33" s="85">
        <v>0</v>
      </c>
    </row>
    <row r="34" spans="1:9" x14ac:dyDescent="0.2">
      <c r="A34" s="199" t="s">
        <v>340</v>
      </c>
      <c r="B34" s="199"/>
      <c r="C34" s="199"/>
      <c r="D34" s="199"/>
      <c r="E34" s="199"/>
      <c r="F34" s="199"/>
      <c r="G34" s="68">
        <v>26</v>
      </c>
      <c r="H34" s="85">
        <v>0</v>
      </c>
      <c r="I34" s="85">
        <v>0</v>
      </c>
    </row>
    <row r="35" spans="1:9" ht="28.9" customHeight="1" x14ac:dyDescent="0.2">
      <c r="A35" s="192" t="s">
        <v>341</v>
      </c>
      <c r="B35" s="192"/>
      <c r="C35" s="192"/>
      <c r="D35" s="192"/>
      <c r="E35" s="192"/>
      <c r="F35" s="192"/>
      <c r="G35" s="69">
        <v>27</v>
      </c>
      <c r="H35" s="84">
        <f>SUM(H30:H34)</f>
        <v>0</v>
      </c>
      <c r="I35" s="84">
        <f>SUM(I30:I34)</f>
        <v>0</v>
      </c>
    </row>
    <row r="36" spans="1:9" ht="26.45" customHeight="1" x14ac:dyDescent="0.2">
      <c r="A36" s="194" t="s">
        <v>342</v>
      </c>
      <c r="B36" s="194"/>
      <c r="C36" s="194"/>
      <c r="D36" s="194"/>
      <c r="E36" s="194"/>
      <c r="F36" s="194"/>
      <c r="G36" s="69">
        <v>28</v>
      </c>
      <c r="H36" s="84">
        <f>H29+H35</f>
        <v>0</v>
      </c>
      <c r="I36" s="84">
        <f>I29+I35</f>
        <v>0</v>
      </c>
    </row>
    <row r="37" spans="1:9" x14ac:dyDescent="0.2">
      <c r="A37" s="210" t="s">
        <v>297</v>
      </c>
      <c r="B37" s="218"/>
      <c r="C37" s="218"/>
      <c r="D37" s="218"/>
      <c r="E37" s="218"/>
      <c r="F37" s="218"/>
      <c r="G37" s="218">
        <v>0</v>
      </c>
      <c r="H37" s="218"/>
      <c r="I37" s="218"/>
    </row>
    <row r="38" spans="1:9" x14ac:dyDescent="0.2">
      <c r="A38" s="166" t="s">
        <v>343</v>
      </c>
      <c r="B38" s="166"/>
      <c r="C38" s="166"/>
      <c r="D38" s="166"/>
      <c r="E38" s="166"/>
      <c r="F38" s="166"/>
      <c r="G38" s="68">
        <v>29</v>
      </c>
      <c r="H38" s="85">
        <v>0</v>
      </c>
      <c r="I38" s="85">
        <v>0</v>
      </c>
    </row>
    <row r="39" spans="1:9" ht="21.6" customHeight="1" x14ac:dyDescent="0.2">
      <c r="A39" s="166" t="s">
        <v>344</v>
      </c>
      <c r="B39" s="166"/>
      <c r="C39" s="166"/>
      <c r="D39" s="166"/>
      <c r="E39" s="166"/>
      <c r="F39" s="166"/>
      <c r="G39" s="68">
        <v>30</v>
      </c>
      <c r="H39" s="85">
        <v>0</v>
      </c>
      <c r="I39" s="85">
        <v>0</v>
      </c>
    </row>
    <row r="40" spans="1:9" x14ac:dyDescent="0.2">
      <c r="A40" s="166" t="s">
        <v>345</v>
      </c>
      <c r="B40" s="166"/>
      <c r="C40" s="166"/>
      <c r="D40" s="166"/>
      <c r="E40" s="166"/>
      <c r="F40" s="166"/>
      <c r="G40" s="68">
        <v>31</v>
      </c>
      <c r="H40" s="85">
        <v>0</v>
      </c>
      <c r="I40" s="85">
        <v>0</v>
      </c>
    </row>
    <row r="41" spans="1:9" x14ac:dyDescent="0.2">
      <c r="A41" s="166" t="s">
        <v>346</v>
      </c>
      <c r="B41" s="166"/>
      <c r="C41" s="166"/>
      <c r="D41" s="166"/>
      <c r="E41" s="166"/>
      <c r="F41" s="166"/>
      <c r="G41" s="68">
        <v>32</v>
      </c>
      <c r="H41" s="85">
        <v>0</v>
      </c>
      <c r="I41" s="85">
        <v>0</v>
      </c>
    </row>
    <row r="42" spans="1:9" ht="26.45" customHeight="1" x14ac:dyDescent="0.2">
      <c r="A42" s="192" t="s">
        <v>347</v>
      </c>
      <c r="B42" s="192"/>
      <c r="C42" s="192"/>
      <c r="D42" s="192"/>
      <c r="E42" s="192"/>
      <c r="F42" s="192"/>
      <c r="G42" s="69">
        <v>33</v>
      </c>
      <c r="H42" s="84">
        <f>H41+H40+H39+H38</f>
        <v>0</v>
      </c>
      <c r="I42" s="84">
        <f>I41+I40+I39+I38</f>
        <v>0</v>
      </c>
    </row>
    <row r="43" spans="1:9" ht="22.9" customHeight="1" x14ac:dyDescent="0.2">
      <c r="A43" s="166" t="s">
        <v>348</v>
      </c>
      <c r="B43" s="166"/>
      <c r="C43" s="166"/>
      <c r="D43" s="166"/>
      <c r="E43" s="166"/>
      <c r="F43" s="166"/>
      <c r="G43" s="68">
        <v>34</v>
      </c>
      <c r="H43" s="85">
        <v>0</v>
      </c>
      <c r="I43" s="85">
        <v>0</v>
      </c>
    </row>
    <row r="44" spans="1:9" x14ac:dyDescent="0.2">
      <c r="A44" s="166" t="s">
        <v>349</v>
      </c>
      <c r="B44" s="166"/>
      <c r="C44" s="166"/>
      <c r="D44" s="166"/>
      <c r="E44" s="166"/>
      <c r="F44" s="166"/>
      <c r="G44" s="68">
        <v>35</v>
      </c>
      <c r="H44" s="85">
        <v>0</v>
      </c>
      <c r="I44" s="85">
        <v>0</v>
      </c>
    </row>
    <row r="45" spans="1:9" x14ac:dyDescent="0.2">
      <c r="A45" s="166" t="s">
        <v>350</v>
      </c>
      <c r="B45" s="166"/>
      <c r="C45" s="166"/>
      <c r="D45" s="166"/>
      <c r="E45" s="166"/>
      <c r="F45" s="166"/>
      <c r="G45" s="68">
        <v>36</v>
      </c>
      <c r="H45" s="85">
        <v>0</v>
      </c>
      <c r="I45" s="85">
        <v>0</v>
      </c>
    </row>
    <row r="46" spans="1:9" ht="25.15" customHeight="1" x14ac:dyDescent="0.2">
      <c r="A46" s="166" t="s">
        <v>351</v>
      </c>
      <c r="B46" s="166"/>
      <c r="C46" s="166"/>
      <c r="D46" s="166"/>
      <c r="E46" s="166"/>
      <c r="F46" s="166"/>
      <c r="G46" s="68">
        <v>37</v>
      </c>
      <c r="H46" s="85">
        <v>0</v>
      </c>
      <c r="I46" s="85">
        <v>0</v>
      </c>
    </row>
    <row r="47" spans="1:9" x14ac:dyDescent="0.2">
      <c r="A47" s="166" t="s">
        <v>352</v>
      </c>
      <c r="B47" s="166"/>
      <c r="C47" s="166"/>
      <c r="D47" s="166"/>
      <c r="E47" s="166"/>
      <c r="F47" s="166"/>
      <c r="G47" s="68">
        <v>38</v>
      </c>
      <c r="H47" s="85">
        <v>0</v>
      </c>
      <c r="I47" s="85">
        <v>0</v>
      </c>
    </row>
    <row r="48" spans="1:9" ht="25.15" customHeight="1" x14ac:dyDescent="0.2">
      <c r="A48" s="192" t="s">
        <v>353</v>
      </c>
      <c r="B48" s="192"/>
      <c r="C48" s="192"/>
      <c r="D48" s="192"/>
      <c r="E48" s="192"/>
      <c r="F48" s="192"/>
      <c r="G48" s="69">
        <v>39</v>
      </c>
      <c r="H48" s="84">
        <f>H47+H46+H45+H44+H43</f>
        <v>0</v>
      </c>
      <c r="I48" s="84">
        <f>I47+I46+I45+I44+I43</f>
        <v>0</v>
      </c>
    </row>
    <row r="49" spans="1:9" ht="28.15" customHeight="1" x14ac:dyDescent="0.2">
      <c r="A49" s="194" t="s">
        <v>354</v>
      </c>
      <c r="B49" s="194"/>
      <c r="C49" s="194"/>
      <c r="D49" s="194"/>
      <c r="E49" s="194"/>
      <c r="F49" s="194"/>
      <c r="G49" s="69">
        <v>40</v>
      </c>
      <c r="H49" s="84">
        <f>H48+H42</f>
        <v>0</v>
      </c>
      <c r="I49" s="84">
        <f>I48+I42</f>
        <v>0</v>
      </c>
    </row>
    <row r="50" spans="1:9" x14ac:dyDescent="0.2">
      <c r="A50" s="199" t="s">
        <v>355</v>
      </c>
      <c r="B50" s="199"/>
      <c r="C50" s="199"/>
      <c r="D50" s="199"/>
      <c r="E50" s="199"/>
      <c r="F50" s="199"/>
      <c r="G50" s="68">
        <v>41</v>
      </c>
      <c r="H50" s="85">
        <v>0</v>
      </c>
      <c r="I50" s="85">
        <v>0</v>
      </c>
    </row>
    <row r="51" spans="1:9" ht="24.6" customHeight="1" x14ac:dyDescent="0.2">
      <c r="A51" s="194" t="s">
        <v>356</v>
      </c>
      <c r="B51" s="194"/>
      <c r="C51" s="194"/>
      <c r="D51" s="194"/>
      <c r="E51" s="194"/>
      <c r="F51" s="194"/>
      <c r="G51" s="69">
        <v>42</v>
      </c>
      <c r="H51" s="84">
        <f>H21+H36+H49+H50</f>
        <v>0</v>
      </c>
      <c r="I51" s="84">
        <f>I21+I36+I49+I50</f>
        <v>0</v>
      </c>
    </row>
    <row r="52" spans="1:9" x14ac:dyDescent="0.2">
      <c r="A52" s="211" t="s">
        <v>312</v>
      </c>
      <c r="B52" s="211"/>
      <c r="C52" s="211"/>
      <c r="D52" s="211"/>
      <c r="E52" s="211"/>
      <c r="F52" s="211"/>
      <c r="G52" s="68">
        <v>43</v>
      </c>
      <c r="H52" s="85">
        <v>0</v>
      </c>
      <c r="I52" s="85">
        <v>0</v>
      </c>
    </row>
    <row r="53" spans="1:9" ht="28.9" customHeight="1" x14ac:dyDescent="0.2">
      <c r="A53" s="211" t="s">
        <v>357</v>
      </c>
      <c r="B53" s="211"/>
      <c r="C53" s="211"/>
      <c r="D53" s="211"/>
      <c r="E53" s="211"/>
      <c r="F53" s="211"/>
      <c r="G53" s="68">
        <v>44</v>
      </c>
      <c r="H53" s="89">
        <f>H52+H51</f>
        <v>0</v>
      </c>
      <c r="I53" s="89">
        <f>I52+I51</f>
        <v>0</v>
      </c>
    </row>
  </sheetData>
  <mergeCells count="53">
    <mergeCell ref="A43:F43"/>
    <mergeCell ref="A30:F30"/>
    <mergeCell ref="A31:F31"/>
    <mergeCell ref="A17:F17"/>
    <mergeCell ref="A14:F14"/>
    <mergeCell ref="A15:F15"/>
    <mergeCell ref="A16:F16"/>
    <mergeCell ref="A42:F42"/>
    <mergeCell ref="A38:F38"/>
    <mergeCell ref="A39:F39"/>
    <mergeCell ref="A40:F40"/>
    <mergeCell ref="A41:F41"/>
    <mergeCell ref="A26:F26"/>
    <mergeCell ref="A18:F18"/>
    <mergeCell ref="A19:F19"/>
    <mergeCell ref="A37:I37"/>
    <mergeCell ref="A35:F35"/>
    <mergeCell ref="A36:F36"/>
    <mergeCell ref="A1:I1"/>
    <mergeCell ref="A4:I4"/>
    <mergeCell ref="A5:F5"/>
    <mergeCell ref="A12:F12"/>
    <mergeCell ref="A13:F13"/>
    <mergeCell ref="A2:I2"/>
    <mergeCell ref="A7:I7"/>
    <mergeCell ref="A8:F8"/>
    <mergeCell ref="A9:F9"/>
    <mergeCell ref="A10:F10"/>
    <mergeCell ref="A11:F11"/>
    <mergeCell ref="A3:I3"/>
    <mergeCell ref="A25:F25"/>
    <mergeCell ref="A6:F6"/>
    <mergeCell ref="A53:F53"/>
    <mergeCell ref="A44:F44"/>
    <mergeCell ref="A45:F45"/>
    <mergeCell ref="A46:F46"/>
    <mergeCell ref="A47:F47"/>
    <mergeCell ref="A48:F48"/>
    <mergeCell ref="A49:F49"/>
    <mergeCell ref="A50:F50"/>
    <mergeCell ref="A51:F51"/>
    <mergeCell ref="A52:F52"/>
    <mergeCell ref="A32:F32"/>
    <mergeCell ref="A33:F33"/>
    <mergeCell ref="A34:F34"/>
    <mergeCell ref="A20:F20"/>
    <mergeCell ref="A21:F21"/>
    <mergeCell ref="A22:I22"/>
    <mergeCell ref="A23:F23"/>
    <mergeCell ref="A24:F24"/>
    <mergeCell ref="A27:F27"/>
    <mergeCell ref="A28:F28"/>
    <mergeCell ref="A29:F29"/>
  </mergeCells>
  <dataValidations count="3">
    <dataValidation type="whole" operator="greaterThanOrEqual" allowBlank="1" showInputMessage="1" showErrorMessage="1" errorTitle="Incorrect entry" error="You can enter only positive whole numbers."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Incorrect entry" error="You can enter only whole numbers."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Incorrect entry" error="You can enter only positive whole numbers."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rintOptions horizontalCentered="1"/>
  <pageMargins left="0.70866141732283472" right="0.70866141732283472" top="0.98425196850393704" bottom="0.98425196850393704" header="0.51181102362204722" footer="0.51181102362204722"/>
  <pageSetup paperSize="9" scale="8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D63"/>
  <sheetViews>
    <sheetView view="pageBreakPreview" topLeftCell="I40" zoomScale="110" zoomScaleNormal="100" zoomScaleSheetLayoutView="110" workbookViewId="0">
      <selection activeCell="V50" sqref="V50"/>
    </sheetView>
  </sheetViews>
  <sheetFormatPr defaultRowHeight="12.75" x14ac:dyDescent="0.2"/>
  <cols>
    <col min="1" max="4" width="9.140625" style="2"/>
    <col min="5" max="5" width="11.7109375" style="2" customWidth="1"/>
    <col min="6" max="6" width="9.140625" style="2"/>
    <col min="7" max="7" width="10.85546875" style="2" bestFit="1" customWidth="1"/>
    <col min="8" max="26" width="13.42578125" style="29" customWidth="1"/>
    <col min="27" max="27" width="13.42578125" style="1" customWidth="1"/>
    <col min="28" max="30" width="9.140625" style="1"/>
    <col min="31" max="262" width="9.140625" style="2"/>
    <col min="263" max="263" width="10.140625" style="2" bestFit="1" customWidth="1"/>
    <col min="264" max="267" width="9.140625" style="2"/>
    <col min="268" max="269" width="9.85546875" style="2" bestFit="1" customWidth="1"/>
    <col min="270" max="518" width="9.140625" style="2"/>
    <col min="519" max="519" width="10.140625" style="2" bestFit="1" customWidth="1"/>
    <col min="520" max="523" width="9.140625" style="2"/>
    <col min="524" max="525" width="9.85546875" style="2" bestFit="1" customWidth="1"/>
    <col min="526" max="774" width="9.140625" style="2"/>
    <col min="775" max="775" width="10.140625" style="2" bestFit="1" customWidth="1"/>
    <col min="776" max="779" width="9.140625" style="2"/>
    <col min="780" max="781" width="9.85546875" style="2" bestFit="1" customWidth="1"/>
    <col min="782" max="1030" width="9.140625" style="2"/>
    <col min="1031" max="1031" width="10.140625" style="2" bestFit="1" customWidth="1"/>
    <col min="1032" max="1035" width="9.140625" style="2"/>
    <col min="1036" max="1037" width="9.85546875" style="2" bestFit="1" customWidth="1"/>
    <col min="1038" max="1286" width="9.140625" style="2"/>
    <col min="1287" max="1287" width="10.140625" style="2" bestFit="1" customWidth="1"/>
    <col min="1288" max="1291" width="9.140625" style="2"/>
    <col min="1292" max="1293" width="9.85546875" style="2" bestFit="1" customWidth="1"/>
    <col min="1294" max="1542" width="9.140625" style="2"/>
    <col min="1543" max="1543" width="10.140625" style="2" bestFit="1" customWidth="1"/>
    <col min="1544" max="1547" width="9.140625" style="2"/>
    <col min="1548" max="1549" width="9.85546875" style="2" bestFit="1" customWidth="1"/>
    <col min="1550" max="1798" width="9.140625" style="2"/>
    <col min="1799" max="1799" width="10.140625" style="2" bestFit="1" customWidth="1"/>
    <col min="1800" max="1803" width="9.140625" style="2"/>
    <col min="1804" max="1805" width="9.85546875" style="2" bestFit="1" customWidth="1"/>
    <col min="1806" max="2054" width="9.140625" style="2"/>
    <col min="2055" max="2055" width="10.140625" style="2" bestFit="1" customWidth="1"/>
    <col min="2056" max="2059" width="9.140625" style="2"/>
    <col min="2060" max="2061" width="9.85546875" style="2" bestFit="1" customWidth="1"/>
    <col min="2062" max="2310" width="9.140625" style="2"/>
    <col min="2311" max="2311" width="10.140625" style="2" bestFit="1" customWidth="1"/>
    <col min="2312" max="2315" width="9.140625" style="2"/>
    <col min="2316" max="2317" width="9.85546875" style="2" bestFit="1" customWidth="1"/>
    <col min="2318" max="2566" width="9.140625" style="2"/>
    <col min="2567" max="2567" width="10.140625" style="2" bestFit="1" customWidth="1"/>
    <col min="2568" max="2571" width="9.140625" style="2"/>
    <col min="2572" max="2573" width="9.85546875" style="2" bestFit="1" customWidth="1"/>
    <col min="2574" max="2822" width="9.140625" style="2"/>
    <col min="2823" max="2823" width="10.140625" style="2" bestFit="1" customWidth="1"/>
    <col min="2824" max="2827" width="9.140625" style="2"/>
    <col min="2828" max="2829" width="9.85546875" style="2" bestFit="1" customWidth="1"/>
    <col min="2830" max="3078" width="9.140625" style="2"/>
    <col min="3079" max="3079" width="10.140625" style="2" bestFit="1" customWidth="1"/>
    <col min="3080" max="3083" width="9.140625" style="2"/>
    <col min="3084" max="3085" width="9.85546875" style="2" bestFit="1" customWidth="1"/>
    <col min="3086" max="3334" width="9.140625" style="2"/>
    <col min="3335" max="3335" width="10.140625" style="2" bestFit="1" customWidth="1"/>
    <col min="3336" max="3339" width="9.140625" style="2"/>
    <col min="3340" max="3341" width="9.85546875" style="2" bestFit="1" customWidth="1"/>
    <col min="3342" max="3590" width="9.140625" style="2"/>
    <col min="3591" max="3591" width="10.140625" style="2" bestFit="1" customWidth="1"/>
    <col min="3592" max="3595" width="9.140625" style="2"/>
    <col min="3596" max="3597" width="9.85546875" style="2" bestFit="1" customWidth="1"/>
    <col min="3598" max="3846" width="9.140625" style="2"/>
    <col min="3847" max="3847" width="10.140625" style="2" bestFit="1" customWidth="1"/>
    <col min="3848" max="3851" width="9.140625" style="2"/>
    <col min="3852" max="3853" width="9.85546875" style="2" bestFit="1" customWidth="1"/>
    <col min="3854" max="4102" width="9.140625" style="2"/>
    <col min="4103" max="4103" width="10.140625" style="2" bestFit="1" customWidth="1"/>
    <col min="4104" max="4107" width="9.140625" style="2"/>
    <col min="4108" max="4109" width="9.85546875" style="2" bestFit="1" customWidth="1"/>
    <col min="4110" max="4358" width="9.140625" style="2"/>
    <col min="4359" max="4359" width="10.140625" style="2" bestFit="1" customWidth="1"/>
    <col min="4360" max="4363" width="9.140625" style="2"/>
    <col min="4364" max="4365" width="9.85546875" style="2" bestFit="1" customWidth="1"/>
    <col min="4366" max="4614" width="9.140625" style="2"/>
    <col min="4615" max="4615" width="10.140625" style="2" bestFit="1" customWidth="1"/>
    <col min="4616" max="4619" width="9.140625" style="2"/>
    <col min="4620" max="4621" width="9.85546875" style="2" bestFit="1" customWidth="1"/>
    <col min="4622" max="4870" width="9.140625" style="2"/>
    <col min="4871" max="4871" width="10.140625" style="2" bestFit="1" customWidth="1"/>
    <col min="4872" max="4875" width="9.140625" style="2"/>
    <col min="4876" max="4877" width="9.85546875" style="2" bestFit="1" customWidth="1"/>
    <col min="4878" max="5126" width="9.140625" style="2"/>
    <col min="5127" max="5127" width="10.140625" style="2" bestFit="1" customWidth="1"/>
    <col min="5128" max="5131" width="9.140625" style="2"/>
    <col min="5132" max="5133" width="9.85546875" style="2" bestFit="1" customWidth="1"/>
    <col min="5134" max="5382" width="9.140625" style="2"/>
    <col min="5383" max="5383" width="10.140625" style="2" bestFit="1" customWidth="1"/>
    <col min="5384" max="5387" width="9.140625" style="2"/>
    <col min="5388" max="5389" width="9.85546875" style="2" bestFit="1" customWidth="1"/>
    <col min="5390" max="5638" width="9.140625" style="2"/>
    <col min="5639" max="5639" width="10.140625" style="2" bestFit="1" customWidth="1"/>
    <col min="5640" max="5643" width="9.140625" style="2"/>
    <col min="5644" max="5645" width="9.85546875" style="2" bestFit="1" customWidth="1"/>
    <col min="5646" max="5894" width="9.140625" style="2"/>
    <col min="5895" max="5895" width="10.140625" style="2" bestFit="1" customWidth="1"/>
    <col min="5896" max="5899" width="9.140625" style="2"/>
    <col min="5900" max="5901" width="9.85546875" style="2" bestFit="1" customWidth="1"/>
    <col min="5902" max="6150" width="9.140625" style="2"/>
    <col min="6151" max="6151" width="10.140625" style="2" bestFit="1" customWidth="1"/>
    <col min="6152" max="6155" width="9.140625" style="2"/>
    <col min="6156" max="6157" width="9.85546875" style="2" bestFit="1" customWidth="1"/>
    <col min="6158" max="6406" width="9.140625" style="2"/>
    <col min="6407" max="6407" width="10.140625" style="2" bestFit="1" customWidth="1"/>
    <col min="6408" max="6411" width="9.140625" style="2"/>
    <col min="6412" max="6413" width="9.85546875" style="2" bestFit="1" customWidth="1"/>
    <col min="6414" max="6662" width="9.140625" style="2"/>
    <col min="6663" max="6663" width="10.140625" style="2" bestFit="1" customWidth="1"/>
    <col min="6664" max="6667" width="9.140625" style="2"/>
    <col min="6668" max="6669" width="9.85546875" style="2" bestFit="1" customWidth="1"/>
    <col min="6670" max="6918" width="9.140625" style="2"/>
    <col min="6919" max="6919" width="10.140625" style="2" bestFit="1" customWidth="1"/>
    <col min="6920" max="6923" width="9.140625" style="2"/>
    <col min="6924" max="6925" width="9.85546875" style="2" bestFit="1" customWidth="1"/>
    <col min="6926" max="7174" width="9.140625" style="2"/>
    <col min="7175" max="7175" width="10.140625" style="2" bestFit="1" customWidth="1"/>
    <col min="7176" max="7179" width="9.140625" style="2"/>
    <col min="7180" max="7181" width="9.85546875" style="2" bestFit="1" customWidth="1"/>
    <col min="7182" max="7430" width="9.140625" style="2"/>
    <col min="7431" max="7431" width="10.140625" style="2" bestFit="1" customWidth="1"/>
    <col min="7432" max="7435" width="9.140625" style="2"/>
    <col min="7436" max="7437" width="9.85546875" style="2" bestFit="1" customWidth="1"/>
    <col min="7438" max="7686" width="9.140625" style="2"/>
    <col min="7687" max="7687" width="10.140625" style="2" bestFit="1" customWidth="1"/>
    <col min="7688" max="7691" width="9.140625" style="2"/>
    <col min="7692" max="7693" width="9.85546875" style="2" bestFit="1" customWidth="1"/>
    <col min="7694" max="7942" width="9.140625" style="2"/>
    <col min="7943" max="7943" width="10.140625" style="2" bestFit="1" customWidth="1"/>
    <col min="7944" max="7947" width="9.140625" style="2"/>
    <col min="7948" max="7949" width="9.85546875" style="2" bestFit="1" customWidth="1"/>
    <col min="7950" max="8198" width="9.140625" style="2"/>
    <col min="8199" max="8199" width="10.140625" style="2" bestFit="1" customWidth="1"/>
    <col min="8200" max="8203" width="9.140625" style="2"/>
    <col min="8204" max="8205" width="9.85546875" style="2" bestFit="1" customWidth="1"/>
    <col min="8206" max="8454" width="9.140625" style="2"/>
    <col min="8455" max="8455" width="10.140625" style="2" bestFit="1" customWidth="1"/>
    <col min="8456" max="8459" width="9.140625" style="2"/>
    <col min="8460" max="8461" width="9.85546875" style="2" bestFit="1" customWidth="1"/>
    <col min="8462" max="8710" width="9.140625" style="2"/>
    <col min="8711" max="8711" width="10.140625" style="2" bestFit="1" customWidth="1"/>
    <col min="8712" max="8715" width="9.140625" style="2"/>
    <col min="8716" max="8717" width="9.85546875" style="2" bestFit="1" customWidth="1"/>
    <col min="8718" max="8966" width="9.140625" style="2"/>
    <col min="8967" max="8967" width="10.140625" style="2" bestFit="1" customWidth="1"/>
    <col min="8968" max="8971" width="9.140625" style="2"/>
    <col min="8972" max="8973" width="9.85546875" style="2" bestFit="1" customWidth="1"/>
    <col min="8974" max="9222" width="9.140625" style="2"/>
    <col min="9223" max="9223" width="10.140625" style="2" bestFit="1" customWidth="1"/>
    <col min="9224" max="9227" width="9.140625" style="2"/>
    <col min="9228" max="9229" width="9.85546875" style="2" bestFit="1" customWidth="1"/>
    <col min="9230" max="9478" width="9.140625" style="2"/>
    <col min="9479" max="9479" width="10.140625" style="2" bestFit="1" customWidth="1"/>
    <col min="9480" max="9483" width="9.140625" style="2"/>
    <col min="9484" max="9485" width="9.85546875" style="2" bestFit="1" customWidth="1"/>
    <col min="9486" max="9734" width="9.140625" style="2"/>
    <col min="9735" max="9735" width="10.140625" style="2" bestFit="1" customWidth="1"/>
    <col min="9736" max="9739" width="9.140625" style="2"/>
    <col min="9740" max="9741" width="9.85546875" style="2" bestFit="1" customWidth="1"/>
    <col min="9742" max="9990" width="9.140625" style="2"/>
    <col min="9991" max="9991" width="10.140625" style="2" bestFit="1" customWidth="1"/>
    <col min="9992" max="9995" width="9.140625" style="2"/>
    <col min="9996" max="9997" width="9.85546875" style="2" bestFit="1" customWidth="1"/>
    <col min="9998" max="10246" width="9.140625" style="2"/>
    <col min="10247" max="10247" width="10.140625" style="2" bestFit="1" customWidth="1"/>
    <col min="10248" max="10251" width="9.140625" style="2"/>
    <col min="10252" max="10253" width="9.85546875" style="2" bestFit="1" customWidth="1"/>
    <col min="10254" max="10502" width="9.140625" style="2"/>
    <col min="10503" max="10503" width="10.140625" style="2" bestFit="1" customWidth="1"/>
    <col min="10504" max="10507" width="9.140625" style="2"/>
    <col min="10508" max="10509" width="9.85546875" style="2" bestFit="1" customWidth="1"/>
    <col min="10510" max="10758" width="9.140625" style="2"/>
    <col min="10759" max="10759" width="10.140625" style="2" bestFit="1" customWidth="1"/>
    <col min="10760" max="10763" width="9.140625" style="2"/>
    <col min="10764" max="10765" width="9.85546875" style="2" bestFit="1" customWidth="1"/>
    <col min="10766" max="11014" width="9.140625" style="2"/>
    <col min="11015" max="11015" width="10.140625" style="2" bestFit="1" customWidth="1"/>
    <col min="11016" max="11019" width="9.140625" style="2"/>
    <col min="11020" max="11021" width="9.85546875" style="2" bestFit="1" customWidth="1"/>
    <col min="11022" max="11270" width="9.140625" style="2"/>
    <col min="11271" max="11271" width="10.140625" style="2" bestFit="1" customWidth="1"/>
    <col min="11272" max="11275" width="9.140625" style="2"/>
    <col min="11276" max="11277" width="9.85546875" style="2" bestFit="1" customWidth="1"/>
    <col min="11278" max="11526" width="9.140625" style="2"/>
    <col min="11527" max="11527" width="10.140625" style="2" bestFit="1" customWidth="1"/>
    <col min="11528" max="11531" width="9.140625" style="2"/>
    <col min="11532" max="11533" width="9.85546875" style="2" bestFit="1" customWidth="1"/>
    <col min="11534" max="11782" width="9.140625" style="2"/>
    <col min="11783" max="11783" width="10.140625" style="2" bestFit="1" customWidth="1"/>
    <col min="11784" max="11787" width="9.140625" style="2"/>
    <col min="11788" max="11789" width="9.85546875" style="2" bestFit="1" customWidth="1"/>
    <col min="11790" max="12038" width="9.140625" style="2"/>
    <col min="12039" max="12039" width="10.140625" style="2" bestFit="1" customWidth="1"/>
    <col min="12040" max="12043" width="9.140625" style="2"/>
    <col min="12044" max="12045" width="9.85546875" style="2" bestFit="1" customWidth="1"/>
    <col min="12046" max="12294" width="9.140625" style="2"/>
    <col min="12295" max="12295" width="10.140625" style="2" bestFit="1" customWidth="1"/>
    <col min="12296" max="12299" width="9.140625" style="2"/>
    <col min="12300" max="12301" width="9.85546875" style="2" bestFit="1" customWidth="1"/>
    <col min="12302" max="12550" width="9.140625" style="2"/>
    <col min="12551" max="12551" width="10.140625" style="2" bestFit="1" customWidth="1"/>
    <col min="12552" max="12555" width="9.140625" style="2"/>
    <col min="12556" max="12557" width="9.85546875" style="2" bestFit="1" customWidth="1"/>
    <col min="12558" max="12806" width="9.140625" style="2"/>
    <col min="12807" max="12807" width="10.140625" style="2" bestFit="1" customWidth="1"/>
    <col min="12808" max="12811" width="9.140625" style="2"/>
    <col min="12812" max="12813" width="9.85546875" style="2" bestFit="1" customWidth="1"/>
    <col min="12814" max="13062" width="9.140625" style="2"/>
    <col min="13063" max="13063" width="10.140625" style="2" bestFit="1" customWidth="1"/>
    <col min="13064" max="13067" width="9.140625" style="2"/>
    <col min="13068" max="13069" width="9.85546875" style="2" bestFit="1" customWidth="1"/>
    <col min="13070" max="13318" width="9.140625" style="2"/>
    <col min="13319" max="13319" width="10.140625" style="2" bestFit="1" customWidth="1"/>
    <col min="13320" max="13323" width="9.140625" style="2"/>
    <col min="13324" max="13325" width="9.85546875" style="2" bestFit="1" customWidth="1"/>
    <col min="13326" max="13574" width="9.140625" style="2"/>
    <col min="13575" max="13575" width="10.140625" style="2" bestFit="1" customWidth="1"/>
    <col min="13576" max="13579" width="9.140625" style="2"/>
    <col min="13580" max="13581" width="9.85546875" style="2" bestFit="1" customWidth="1"/>
    <col min="13582" max="13830" width="9.140625" style="2"/>
    <col min="13831" max="13831" width="10.140625" style="2" bestFit="1" customWidth="1"/>
    <col min="13832" max="13835" width="9.140625" style="2"/>
    <col min="13836" max="13837" width="9.85546875" style="2" bestFit="1" customWidth="1"/>
    <col min="13838" max="14086" width="9.140625" style="2"/>
    <col min="14087" max="14087" width="10.140625" style="2" bestFit="1" customWidth="1"/>
    <col min="14088" max="14091" width="9.140625" style="2"/>
    <col min="14092" max="14093" width="9.85546875" style="2" bestFit="1" customWidth="1"/>
    <col min="14094" max="14342" width="9.140625" style="2"/>
    <col min="14343" max="14343" width="10.140625" style="2" bestFit="1" customWidth="1"/>
    <col min="14344" max="14347" width="9.140625" style="2"/>
    <col min="14348" max="14349" width="9.85546875" style="2" bestFit="1" customWidth="1"/>
    <col min="14350" max="14598" width="9.140625" style="2"/>
    <col min="14599" max="14599" width="10.140625" style="2" bestFit="1" customWidth="1"/>
    <col min="14600" max="14603" width="9.140625" style="2"/>
    <col min="14604" max="14605" width="9.85546875" style="2" bestFit="1" customWidth="1"/>
    <col min="14606" max="14854" width="9.140625" style="2"/>
    <col min="14855" max="14855" width="10.140625" style="2" bestFit="1" customWidth="1"/>
    <col min="14856" max="14859" width="9.140625" style="2"/>
    <col min="14860" max="14861" width="9.85546875" style="2" bestFit="1" customWidth="1"/>
    <col min="14862" max="15110" width="9.140625" style="2"/>
    <col min="15111" max="15111" width="10.140625" style="2" bestFit="1" customWidth="1"/>
    <col min="15112" max="15115" width="9.140625" style="2"/>
    <col min="15116" max="15117" width="9.85546875" style="2" bestFit="1" customWidth="1"/>
    <col min="15118" max="15366" width="9.140625" style="2"/>
    <col min="15367" max="15367" width="10.140625" style="2" bestFit="1" customWidth="1"/>
    <col min="15368" max="15371" width="9.140625" style="2"/>
    <col min="15372" max="15373" width="9.85546875" style="2" bestFit="1" customWidth="1"/>
    <col min="15374" max="15622" width="9.140625" style="2"/>
    <col min="15623" max="15623" width="10.140625" style="2" bestFit="1" customWidth="1"/>
    <col min="15624" max="15627" width="9.140625" style="2"/>
    <col min="15628" max="15629" width="9.85546875" style="2" bestFit="1" customWidth="1"/>
    <col min="15630" max="15878" width="9.140625" style="2"/>
    <col min="15879" max="15879" width="10.140625" style="2" bestFit="1" customWidth="1"/>
    <col min="15880" max="15883" width="9.140625" style="2"/>
    <col min="15884" max="15885" width="9.85546875" style="2" bestFit="1" customWidth="1"/>
    <col min="15886" max="16134" width="9.140625" style="2"/>
    <col min="16135" max="16135" width="10.140625" style="2" bestFit="1" customWidth="1"/>
    <col min="16136" max="16139" width="9.140625" style="2"/>
    <col min="16140" max="16141" width="9.85546875" style="2" bestFit="1" customWidth="1"/>
    <col min="16142" max="16384" width="9.140625" style="2"/>
  </cols>
  <sheetData>
    <row r="1" spans="1:26" x14ac:dyDescent="0.2">
      <c r="A1" s="231" t="s">
        <v>358</v>
      </c>
      <c r="B1" s="232"/>
      <c r="C1" s="232"/>
      <c r="D1" s="232"/>
      <c r="E1" s="232"/>
      <c r="F1" s="232"/>
      <c r="G1" s="232"/>
      <c r="H1" s="232"/>
      <c r="I1" s="232"/>
      <c r="J1" s="232"/>
      <c r="K1" s="28"/>
    </row>
    <row r="2" spans="1:26" ht="15.75" x14ac:dyDescent="0.2">
      <c r="A2" s="3"/>
      <c r="B2" s="4"/>
      <c r="C2" s="233" t="s">
        <v>359</v>
      </c>
      <c r="D2" s="233"/>
      <c r="E2" s="5">
        <v>45658</v>
      </c>
      <c r="F2" s="6" t="s">
        <v>2</v>
      </c>
      <c r="G2" s="5">
        <v>46022</v>
      </c>
      <c r="H2" s="30"/>
      <c r="I2" s="30"/>
      <c r="J2" s="30"/>
      <c r="K2" s="31"/>
      <c r="Y2" s="32" t="s">
        <v>41</v>
      </c>
    </row>
    <row r="3" spans="1:26" ht="13.5" customHeight="1" x14ac:dyDescent="0.2">
      <c r="A3" s="234" t="s">
        <v>42</v>
      </c>
      <c r="B3" s="235"/>
      <c r="C3" s="235"/>
      <c r="D3" s="235"/>
      <c r="E3" s="235"/>
      <c r="F3" s="235"/>
      <c r="G3" s="234" t="s">
        <v>360</v>
      </c>
      <c r="H3" s="227" t="s">
        <v>361</v>
      </c>
      <c r="I3" s="227"/>
      <c r="J3" s="227"/>
      <c r="K3" s="227"/>
      <c r="L3" s="227"/>
      <c r="M3" s="227"/>
      <c r="N3" s="227"/>
      <c r="O3" s="227"/>
      <c r="P3" s="227"/>
      <c r="Q3" s="227"/>
      <c r="R3" s="227"/>
      <c r="S3" s="227"/>
      <c r="T3" s="227"/>
      <c r="U3" s="227"/>
      <c r="V3" s="227"/>
      <c r="W3" s="227"/>
      <c r="X3" s="227"/>
      <c r="Y3" s="227" t="s">
        <v>362</v>
      </c>
      <c r="Z3" s="227" t="s">
        <v>363</v>
      </c>
    </row>
    <row r="4" spans="1:26" ht="90" x14ac:dyDescent="0.2">
      <c r="A4" s="235"/>
      <c r="B4" s="235"/>
      <c r="C4" s="235"/>
      <c r="D4" s="235"/>
      <c r="E4" s="235"/>
      <c r="F4" s="235"/>
      <c r="G4" s="225"/>
      <c r="H4" s="90" t="s">
        <v>364</v>
      </c>
      <c r="I4" s="90" t="s">
        <v>365</v>
      </c>
      <c r="J4" s="90" t="s">
        <v>366</v>
      </c>
      <c r="K4" s="90" t="s">
        <v>367</v>
      </c>
      <c r="L4" s="90" t="s">
        <v>368</v>
      </c>
      <c r="M4" s="90" t="s">
        <v>369</v>
      </c>
      <c r="N4" s="90" t="s">
        <v>370</v>
      </c>
      <c r="O4" s="90" t="s">
        <v>371</v>
      </c>
      <c r="P4" s="91" t="s">
        <v>372</v>
      </c>
      <c r="Q4" s="90" t="s">
        <v>373</v>
      </c>
      <c r="R4" s="90" t="s">
        <v>374</v>
      </c>
      <c r="S4" s="91" t="s">
        <v>375</v>
      </c>
      <c r="T4" s="91" t="s">
        <v>376</v>
      </c>
      <c r="U4" s="91" t="s">
        <v>377</v>
      </c>
      <c r="V4" s="90" t="s">
        <v>378</v>
      </c>
      <c r="W4" s="90" t="s">
        <v>379</v>
      </c>
      <c r="X4" s="90" t="s">
        <v>380</v>
      </c>
      <c r="Y4" s="228"/>
      <c r="Z4" s="228"/>
    </row>
    <row r="5" spans="1:26" ht="22.5" x14ac:dyDescent="0.2">
      <c r="A5" s="229">
        <v>1</v>
      </c>
      <c r="B5" s="229"/>
      <c r="C5" s="229"/>
      <c r="D5" s="229"/>
      <c r="E5" s="229"/>
      <c r="F5" s="229"/>
      <c r="G5" s="92">
        <v>2</v>
      </c>
      <c r="H5" s="90" t="s">
        <v>259</v>
      </c>
      <c r="I5" s="93" t="s">
        <v>260</v>
      </c>
      <c r="J5" s="90" t="s">
        <v>381</v>
      </c>
      <c r="K5" s="93" t="s">
        <v>382</v>
      </c>
      <c r="L5" s="90" t="s">
        <v>383</v>
      </c>
      <c r="M5" s="93" t="s">
        <v>384</v>
      </c>
      <c r="N5" s="90" t="s">
        <v>385</v>
      </c>
      <c r="O5" s="93" t="s">
        <v>386</v>
      </c>
      <c r="P5" s="90" t="s">
        <v>387</v>
      </c>
      <c r="Q5" s="93" t="s">
        <v>388</v>
      </c>
      <c r="R5" s="90" t="s">
        <v>389</v>
      </c>
      <c r="S5" s="90" t="s">
        <v>390</v>
      </c>
      <c r="T5" s="90" t="s">
        <v>391</v>
      </c>
      <c r="U5" s="90">
        <v>16</v>
      </c>
      <c r="V5" s="90">
        <v>17</v>
      </c>
      <c r="W5" s="90">
        <v>18</v>
      </c>
      <c r="X5" s="90" t="s">
        <v>392</v>
      </c>
      <c r="Y5" s="90">
        <v>20</v>
      </c>
      <c r="Z5" s="93" t="s">
        <v>393</v>
      </c>
    </row>
    <row r="6" spans="1:26" x14ac:dyDescent="0.2">
      <c r="A6" s="223" t="s">
        <v>394</v>
      </c>
      <c r="B6" s="223"/>
      <c r="C6" s="223"/>
      <c r="D6" s="223"/>
      <c r="E6" s="223"/>
      <c r="F6" s="223"/>
      <c r="G6" s="223"/>
      <c r="H6" s="223"/>
      <c r="I6" s="223"/>
      <c r="J6" s="223"/>
      <c r="K6" s="223"/>
      <c r="L6" s="223"/>
      <c r="M6" s="223"/>
      <c r="N6" s="230"/>
      <c r="O6" s="230"/>
      <c r="P6" s="230"/>
      <c r="Q6" s="230"/>
      <c r="R6" s="230"/>
      <c r="S6" s="230"/>
      <c r="T6" s="230"/>
      <c r="U6" s="230"/>
      <c r="V6" s="230"/>
      <c r="W6" s="230"/>
      <c r="X6" s="230"/>
      <c r="Y6" s="230"/>
      <c r="Z6" s="224"/>
    </row>
    <row r="7" spans="1:26" x14ac:dyDescent="0.2">
      <c r="A7" s="226" t="s">
        <v>395</v>
      </c>
      <c r="B7" s="226"/>
      <c r="C7" s="226"/>
      <c r="D7" s="226"/>
      <c r="E7" s="226"/>
      <c r="F7" s="226"/>
      <c r="G7" s="94">
        <v>1</v>
      </c>
      <c r="H7" s="98">
        <v>213600090</v>
      </c>
      <c r="I7" s="98">
        <v>17479372.98</v>
      </c>
      <c r="J7" s="98">
        <v>14396602.810000001</v>
      </c>
      <c r="K7" s="98">
        <v>19590484</v>
      </c>
      <c r="L7" s="98">
        <v>6928901.4900000002</v>
      </c>
      <c r="M7" s="98">
        <v>10622183.9</v>
      </c>
      <c r="N7" s="98">
        <v>127533980.66</v>
      </c>
      <c r="O7" s="98">
        <v>0</v>
      </c>
      <c r="P7" s="98">
        <v>0</v>
      </c>
      <c r="Q7" s="98">
        <v>0</v>
      </c>
      <c r="R7" s="98">
        <v>0</v>
      </c>
      <c r="S7" s="98">
        <v>0</v>
      </c>
      <c r="T7" s="98">
        <v>0</v>
      </c>
      <c r="U7" s="98">
        <v>0</v>
      </c>
      <c r="V7" s="98">
        <v>168055812.03</v>
      </c>
      <c r="W7" s="98">
        <v>0</v>
      </c>
      <c r="X7" s="99">
        <f>H7+I7+J7+K7-L7+M7+N7+O7+P7+Q7+R7+V7+W7+S7+T7+U7</f>
        <v>564349624.88999999</v>
      </c>
      <c r="Y7" s="98">
        <v>10642184.65</v>
      </c>
      <c r="Z7" s="99">
        <f>X7+Y7</f>
        <v>574991809.53999996</v>
      </c>
    </row>
    <row r="8" spans="1:26" x14ac:dyDescent="0.2">
      <c r="A8" s="221" t="s">
        <v>396</v>
      </c>
      <c r="B8" s="221"/>
      <c r="C8" s="221"/>
      <c r="D8" s="221"/>
      <c r="E8" s="221"/>
      <c r="F8" s="221"/>
      <c r="G8" s="94">
        <v>2</v>
      </c>
      <c r="H8" s="98">
        <v>0</v>
      </c>
      <c r="I8" s="98">
        <v>0</v>
      </c>
      <c r="J8" s="98">
        <v>0</v>
      </c>
      <c r="K8" s="98">
        <v>0</v>
      </c>
      <c r="L8" s="98">
        <v>0</v>
      </c>
      <c r="M8" s="98">
        <v>0</v>
      </c>
      <c r="N8" s="98">
        <v>0</v>
      </c>
      <c r="O8" s="98">
        <v>0</v>
      </c>
      <c r="P8" s="98">
        <v>0</v>
      </c>
      <c r="Q8" s="98">
        <v>0</v>
      </c>
      <c r="R8" s="98">
        <v>0</v>
      </c>
      <c r="S8" s="98">
        <v>0</v>
      </c>
      <c r="T8" s="98">
        <v>0</v>
      </c>
      <c r="U8" s="98">
        <v>0</v>
      </c>
      <c r="V8" s="98">
        <v>0</v>
      </c>
      <c r="W8" s="98">
        <v>0</v>
      </c>
      <c r="X8" s="99">
        <f t="shared" ref="X8:X9" si="0">H8+I8+J8+K8-L8+M8+N8+O8+P8+Q8+R8+V8+W8+S8+T8+U8</f>
        <v>0</v>
      </c>
      <c r="Y8" s="98">
        <v>0</v>
      </c>
      <c r="Z8" s="99">
        <f t="shared" ref="Z8:Z9" si="1">X8+Y8</f>
        <v>0</v>
      </c>
    </row>
    <row r="9" spans="1:26" x14ac:dyDescent="0.2">
      <c r="A9" s="221" t="s">
        <v>397</v>
      </c>
      <c r="B9" s="221"/>
      <c r="C9" s="221"/>
      <c r="D9" s="221"/>
      <c r="E9" s="221"/>
      <c r="F9" s="221"/>
      <c r="G9" s="94">
        <v>3</v>
      </c>
      <c r="H9" s="98">
        <v>0</v>
      </c>
      <c r="I9" s="98">
        <v>0</v>
      </c>
      <c r="J9" s="98">
        <v>0</v>
      </c>
      <c r="K9" s="98">
        <v>0</v>
      </c>
      <c r="L9" s="98">
        <v>0</v>
      </c>
      <c r="M9" s="98">
        <v>0</v>
      </c>
      <c r="N9" s="98">
        <v>0</v>
      </c>
      <c r="O9" s="98">
        <v>0</v>
      </c>
      <c r="P9" s="98">
        <v>0</v>
      </c>
      <c r="Q9" s="98">
        <v>0</v>
      </c>
      <c r="R9" s="98">
        <v>0</v>
      </c>
      <c r="S9" s="98">
        <v>0</v>
      </c>
      <c r="T9" s="98">
        <v>0</v>
      </c>
      <c r="U9" s="98">
        <v>0</v>
      </c>
      <c r="V9" s="98">
        <v>0</v>
      </c>
      <c r="W9" s="98">
        <v>0</v>
      </c>
      <c r="X9" s="99">
        <f t="shared" si="0"/>
        <v>0</v>
      </c>
      <c r="Y9" s="98">
        <v>0</v>
      </c>
      <c r="Z9" s="99">
        <f t="shared" si="1"/>
        <v>0</v>
      </c>
    </row>
    <row r="10" spans="1:26" ht="22.5" customHeight="1" x14ac:dyDescent="0.2">
      <c r="A10" s="222" t="s">
        <v>398</v>
      </c>
      <c r="B10" s="222"/>
      <c r="C10" s="222"/>
      <c r="D10" s="222"/>
      <c r="E10" s="222"/>
      <c r="F10" s="222"/>
      <c r="G10" s="95">
        <v>4</v>
      </c>
      <c r="H10" s="100">
        <f>H7+H8+H9</f>
        <v>213600090</v>
      </c>
      <c r="I10" s="100">
        <f t="shared" ref="I10:V10" si="2">I7+I8+I9</f>
        <v>17479372.98</v>
      </c>
      <c r="J10" s="100">
        <f t="shared" si="2"/>
        <v>14396602.810000001</v>
      </c>
      <c r="K10" s="100">
        <f t="shared" si="2"/>
        <v>19590484</v>
      </c>
      <c r="L10" s="100">
        <f t="shared" si="2"/>
        <v>6928901.4900000002</v>
      </c>
      <c r="M10" s="100">
        <f t="shared" si="2"/>
        <v>10622183.9</v>
      </c>
      <c r="N10" s="100">
        <f t="shared" si="2"/>
        <v>127533980.66</v>
      </c>
      <c r="O10" s="100">
        <f t="shared" si="2"/>
        <v>0</v>
      </c>
      <c r="P10" s="100">
        <f t="shared" si="2"/>
        <v>0</v>
      </c>
      <c r="Q10" s="100">
        <f t="shared" si="2"/>
        <v>0</v>
      </c>
      <c r="R10" s="100">
        <f t="shared" si="2"/>
        <v>0</v>
      </c>
      <c r="S10" s="100">
        <f t="shared" si="2"/>
        <v>0</v>
      </c>
      <c r="T10" s="100">
        <f t="shared" si="2"/>
        <v>0</v>
      </c>
      <c r="U10" s="100">
        <f>U7+U8+U9</f>
        <v>0</v>
      </c>
      <c r="V10" s="100">
        <f t="shared" si="2"/>
        <v>168055812.03</v>
      </c>
      <c r="W10" s="100">
        <f>W7+W8+W9</f>
        <v>0</v>
      </c>
      <c r="X10" s="100">
        <f>X7+X8+X9</f>
        <v>564349624.88999999</v>
      </c>
      <c r="Y10" s="100">
        <f t="shared" ref="Y10:Z10" si="3">Y7+Y8+Y9</f>
        <v>10642184.65</v>
      </c>
      <c r="Z10" s="100">
        <f t="shared" si="3"/>
        <v>574991809.53999996</v>
      </c>
    </row>
    <row r="11" spans="1:26" x14ac:dyDescent="0.2">
      <c r="A11" s="221" t="s">
        <v>399</v>
      </c>
      <c r="B11" s="221"/>
      <c r="C11" s="221"/>
      <c r="D11" s="221"/>
      <c r="E11" s="221"/>
      <c r="F11" s="221"/>
      <c r="G11" s="94">
        <v>5</v>
      </c>
      <c r="H11" s="96">
        <v>0</v>
      </c>
      <c r="I11" s="96">
        <v>0</v>
      </c>
      <c r="J11" s="96">
        <v>0</v>
      </c>
      <c r="K11" s="96">
        <v>0</v>
      </c>
      <c r="L11" s="96">
        <v>0</v>
      </c>
      <c r="M11" s="96">
        <v>0</v>
      </c>
      <c r="N11" s="96">
        <v>0</v>
      </c>
      <c r="O11" s="96">
        <v>0</v>
      </c>
      <c r="P11" s="96">
        <v>0</v>
      </c>
      <c r="Q11" s="96">
        <v>0</v>
      </c>
      <c r="R11" s="96">
        <v>0</v>
      </c>
      <c r="S11" s="96">
        <v>0</v>
      </c>
      <c r="T11" s="96">
        <v>0</v>
      </c>
      <c r="U11" s="97">
        <v>0</v>
      </c>
      <c r="V11" s="96">
        <v>0</v>
      </c>
      <c r="W11" s="97">
        <v>73861556.640000001</v>
      </c>
      <c r="X11" s="99">
        <f>H11+I11+J11+K11-L11+M11+N11+O11+P11+Q11+R11+V11+W11+S11+T11+U11</f>
        <v>73861556.640000001</v>
      </c>
      <c r="Y11" s="98">
        <v>1474773.36</v>
      </c>
      <c r="Z11" s="99">
        <f t="shared" ref="Z11:Z29" si="4">X11+Y11</f>
        <v>75336330</v>
      </c>
    </row>
    <row r="12" spans="1:26" x14ac:dyDescent="0.2">
      <c r="A12" s="221" t="s">
        <v>400</v>
      </c>
      <c r="B12" s="221"/>
      <c r="C12" s="221"/>
      <c r="D12" s="221"/>
      <c r="E12" s="221"/>
      <c r="F12" s="221"/>
      <c r="G12" s="94">
        <v>6</v>
      </c>
      <c r="H12" s="96">
        <v>0</v>
      </c>
      <c r="I12" s="96">
        <v>0</v>
      </c>
      <c r="J12" s="96">
        <v>0</v>
      </c>
      <c r="K12" s="96">
        <v>0</v>
      </c>
      <c r="L12" s="96">
        <v>0</v>
      </c>
      <c r="M12" s="96">
        <v>0</v>
      </c>
      <c r="N12" s="97">
        <v>-233718.9</v>
      </c>
      <c r="O12" s="96">
        <v>0</v>
      </c>
      <c r="P12" s="96">
        <v>0</v>
      </c>
      <c r="Q12" s="96">
        <v>0</v>
      </c>
      <c r="R12" s="96">
        <v>0</v>
      </c>
      <c r="S12" s="96">
        <v>0</v>
      </c>
      <c r="T12" s="97">
        <v>0</v>
      </c>
      <c r="U12" s="97">
        <v>0</v>
      </c>
      <c r="V12" s="96">
        <v>0</v>
      </c>
      <c r="W12" s="96">
        <v>0</v>
      </c>
      <c r="X12" s="99">
        <f t="shared" ref="X12:X29" si="5">H12+I12+J12+K12-L12+M12+N12+O12+P12+Q12+R12+V12+W12+S12+T12+U12</f>
        <v>-233718.9</v>
      </c>
      <c r="Y12" s="98">
        <v>0</v>
      </c>
      <c r="Z12" s="99">
        <f t="shared" si="4"/>
        <v>-233718.9</v>
      </c>
    </row>
    <row r="13" spans="1:26" ht="26.25" customHeight="1" x14ac:dyDescent="0.2">
      <c r="A13" s="221" t="s">
        <v>401</v>
      </c>
      <c r="B13" s="221"/>
      <c r="C13" s="221"/>
      <c r="D13" s="221"/>
      <c r="E13" s="221"/>
      <c r="F13" s="221"/>
      <c r="G13" s="94">
        <v>7</v>
      </c>
      <c r="H13" s="96">
        <v>0</v>
      </c>
      <c r="I13" s="96">
        <v>0</v>
      </c>
      <c r="J13" s="96">
        <v>0</v>
      </c>
      <c r="K13" s="96">
        <v>0</v>
      </c>
      <c r="L13" s="96">
        <v>0</v>
      </c>
      <c r="M13" s="96">
        <v>0</v>
      </c>
      <c r="N13" s="96">
        <v>0</v>
      </c>
      <c r="O13" s="97">
        <v>0</v>
      </c>
      <c r="P13" s="96">
        <v>0</v>
      </c>
      <c r="Q13" s="96">
        <v>0</v>
      </c>
      <c r="R13" s="96">
        <v>0</v>
      </c>
      <c r="S13" s="96">
        <v>0</v>
      </c>
      <c r="T13" s="96">
        <v>0</v>
      </c>
      <c r="U13" s="97">
        <v>0</v>
      </c>
      <c r="V13" s="97">
        <v>0</v>
      </c>
      <c r="W13" s="97">
        <v>0</v>
      </c>
      <c r="X13" s="99">
        <f t="shared" si="5"/>
        <v>0</v>
      </c>
      <c r="Y13" s="98">
        <v>0</v>
      </c>
      <c r="Z13" s="99">
        <f t="shared" si="4"/>
        <v>0</v>
      </c>
    </row>
    <row r="14" spans="1:26" ht="40.5" customHeight="1" x14ac:dyDescent="0.2">
      <c r="A14" s="221" t="s">
        <v>402</v>
      </c>
      <c r="B14" s="221"/>
      <c r="C14" s="221"/>
      <c r="D14" s="221"/>
      <c r="E14" s="221"/>
      <c r="F14" s="221"/>
      <c r="G14" s="94">
        <v>8</v>
      </c>
      <c r="H14" s="96">
        <v>0</v>
      </c>
      <c r="I14" s="96">
        <v>0</v>
      </c>
      <c r="J14" s="96">
        <v>0</v>
      </c>
      <c r="K14" s="96">
        <v>0</v>
      </c>
      <c r="L14" s="96">
        <v>0</v>
      </c>
      <c r="M14" s="96">
        <v>0</v>
      </c>
      <c r="N14" s="96">
        <v>0</v>
      </c>
      <c r="O14" s="96">
        <v>0</v>
      </c>
      <c r="P14" s="97">
        <v>0</v>
      </c>
      <c r="Q14" s="96">
        <v>0</v>
      </c>
      <c r="R14" s="96">
        <v>0</v>
      </c>
      <c r="S14" s="96">
        <v>0</v>
      </c>
      <c r="T14" s="96">
        <v>0</v>
      </c>
      <c r="U14" s="97">
        <v>0</v>
      </c>
      <c r="V14" s="97">
        <v>0</v>
      </c>
      <c r="W14" s="97">
        <v>0</v>
      </c>
      <c r="X14" s="99">
        <f>H14+I14+J14+K14-L14+M14+N14+O14+P14+Q14+R14+V14+W14+S14+T14+U14</f>
        <v>0</v>
      </c>
      <c r="Y14" s="98">
        <v>0</v>
      </c>
      <c r="Z14" s="99">
        <f t="shared" si="4"/>
        <v>0</v>
      </c>
    </row>
    <row r="15" spans="1:26" x14ac:dyDescent="0.2">
      <c r="A15" s="221" t="s">
        <v>403</v>
      </c>
      <c r="B15" s="221"/>
      <c r="C15" s="221"/>
      <c r="D15" s="221"/>
      <c r="E15" s="221"/>
      <c r="F15" s="221"/>
      <c r="G15" s="94">
        <v>9</v>
      </c>
      <c r="H15" s="96">
        <v>0</v>
      </c>
      <c r="I15" s="96">
        <v>0</v>
      </c>
      <c r="J15" s="96">
        <v>0</v>
      </c>
      <c r="K15" s="96">
        <v>0</v>
      </c>
      <c r="L15" s="96">
        <v>0</v>
      </c>
      <c r="M15" s="96">
        <v>0</v>
      </c>
      <c r="N15" s="96">
        <v>0</v>
      </c>
      <c r="O15" s="96">
        <v>0</v>
      </c>
      <c r="P15" s="96">
        <v>0</v>
      </c>
      <c r="Q15" s="97">
        <v>0</v>
      </c>
      <c r="R15" s="96">
        <v>0</v>
      </c>
      <c r="S15" s="96">
        <v>0</v>
      </c>
      <c r="T15" s="96">
        <v>0</v>
      </c>
      <c r="U15" s="97">
        <v>0</v>
      </c>
      <c r="V15" s="97">
        <v>0</v>
      </c>
      <c r="W15" s="97">
        <v>0</v>
      </c>
      <c r="X15" s="99">
        <f t="shared" si="5"/>
        <v>0</v>
      </c>
      <c r="Y15" s="98">
        <v>0</v>
      </c>
      <c r="Z15" s="99">
        <f t="shared" si="4"/>
        <v>0</v>
      </c>
    </row>
    <row r="16" spans="1:26" ht="28.5" customHeight="1" x14ac:dyDescent="0.2">
      <c r="A16" s="221" t="s">
        <v>404</v>
      </c>
      <c r="B16" s="221"/>
      <c r="C16" s="221"/>
      <c r="D16" s="221"/>
      <c r="E16" s="221"/>
      <c r="F16" s="221"/>
      <c r="G16" s="94">
        <v>10</v>
      </c>
      <c r="H16" s="96">
        <v>0</v>
      </c>
      <c r="I16" s="96">
        <v>0</v>
      </c>
      <c r="J16" s="96">
        <v>0</v>
      </c>
      <c r="K16" s="96">
        <v>0</v>
      </c>
      <c r="L16" s="96">
        <v>0</v>
      </c>
      <c r="M16" s="96">
        <v>0</v>
      </c>
      <c r="N16" s="96">
        <v>0</v>
      </c>
      <c r="O16" s="96">
        <v>0</v>
      </c>
      <c r="P16" s="96">
        <v>0</v>
      </c>
      <c r="Q16" s="96">
        <v>0</v>
      </c>
      <c r="R16" s="97">
        <v>0</v>
      </c>
      <c r="S16" s="97">
        <v>0</v>
      </c>
      <c r="T16" s="97">
        <v>0</v>
      </c>
      <c r="U16" s="97">
        <v>0</v>
      </c>
      <c r="V16" s="97">
        <v>0</v>
      </c>
      <c r="W16" s="97">
        <v>0</v>
      </c>
      <c r="X16" s="99">
        <f t="shared" si="5"/>
        <v>0</v>
      </c>
      <c r="Y16" s="98">
        <v>0</v>
      </c>
      <c r="Z16" s="99">
        <f t="shared" si="4"/>
        <v>0</v>
      </c>
    </row>
    <row r="17" spans="1:26" ht="23.25" customHeight="1" x14ac:dyDescent="0.2">
      <c r="A17" s="221" t="s">
        <v>405</v>
      </c>
      <c r="B17" s="221"/>
      <c r="C17" s="221"/>
      <c r="D17" s="221"/>
      <c r="E17" s="221"/>
      <c r="F17" s="221"/>
      <c r="G17" s="94">
        <v>11</v>
      </c>
      <c r="H17" s="96">
        <v>0</v>
      </c>
      <c r="I17" s="96">
        <v>0</v>
      </c>
      <c r="J17" s="96">
        <v>0</v>
      </c>
      <c r="K17" s="96">
        <v>0</v>
      </c>
      <c r="L17" s="96">
        <v>0</v>
      </c>
      <c r="M17" s="96">
        <v>0</v>
      </c>
      <c r="N17" s="97">
        <v>0</v>
      </c>
      <c r="O17" s="97">
        <v>0</v>
      </c>
      <c r="P17" s="97">
        <v>0</v>
      </c>
      <c r="Q17" s="97">
        <v>0</v>
      </c>
      <c r="R17" s="97">
        <v>0</v>
      </c>
      <c r="S17" s="97">
        <v>0</v>
      </c>
      <c r="T17" s="97">
        <v>0</v>
      </c>
      <c r="U17" s="97">
        <v>0</v>
      </c>
      <c r="V17" s="97">
        <v>0</v>
      </c>
      <c r="W17" s="97">
        <v>0</v>
      </c>
      <c r="X17" s="99">
        <f t="shared" si="5"/>
        <v>0</v>
      </c>
      <c r="Y17" s="98">
        <v>0</v>
      </c>
      <c r="Z17" s="99">
        <f t="shared" si="4"/>
        <v>0</v>
      </c>
    </row>
    <row r="18" spans="1:26" x14ac:dyDescent="0.2">
      <c r="A18" s="221" t="s">
        <v>406</v>
      </c>
      <c r="B18" s="221"/>
      <c r="C18" s="221"/>
      <c r="D18" s="221"/>
      <c r="E18" s="221"/>
      <c r="F18" s="221"/>
      <c r="G18" s="94">
        <v>12</v>
      </c>
      <c r="H18" s="96">
        <v>0</v>
      </c>
      <c r="I18" s="96">
        <v>0</v>
      </c>
      <c r="J18" s="96">
        <v>0</v>
      </c>
      <c r="K18" s="96">
        <v>0</v>
      </c>
      <c r="L18" s="96">
        <v>0</v>
      </c>
      <c r="M18" s="96">
        <v>0</v>
      </c>
      <c r="N18" s="97">
        <v>-126499.75</v>
      </c>
      <c r="O18" s="97">
        <v>0</v>
      </c>
      <c r="P18" s="97">
        <v>0</v>
      </c>
      <c r="Q18" s="97">
        <v>0</v>
      </c>
      <c r="R18" s="97">
        <v>0</v>
      </c>
      <c r="S18" s="97">
        <v>0</v>
      </c>
      <c r="T18" s="97">
        <v>0</v>
      </c>
      <c r="U18" s="97">
        <v>0</v>
      </c>
      <c r="V18" s="97">
        <v>0</v>
      </c>
      <c r="W18" s="97">
        <v>0</v>
      </c>
      <c r="X18" s="99">
        <f t="shared" si="5"/>
        <v>-126499.75</v>
      </c>
      <c r="Y18" s="98">
        <v>0</v>
      </c>
      <c r="Z18" s="99">
        <f t="shared" si="4"/>
        <v>-126499.75</v>
      </c>
    </row>
    <row r="19" spans="1:26" x14ac:dyDescent="0.2">
      <c r="A19" s="221" t="s">
        <v>407</v>
      </c>
      <c r="B19" s="221"/>
      <c r="C19" s="221"/>
      <c r="D19" s="221"/>
      <c r="E19" s="221"/>
      <c r="F19" s="221"/>
      <c r="G19" s="94">
        <v>13</v>
      </c>
      <c r="H19" s="97">
        <v>0</v>
      </c>
      <c r="I19" s="97">
        <v>0</v>
      </c>
      <c r="J19" s="97">
        <v>0</v>
      </c>
      <c r="K19" s="97">
        <v>0</v>
      </c>
      <c r="L19" s="97">
        <v>0</v>
      </c>
      <c r="M19" s="97">
        <v>0</v>
      </c>
      <c r="N19" s="97">
        <v>25077.119999999999</v>
      </c>
      <c r="O19" s="97">
        <v>0</v>
      </c>
      <c r="P19" s="97">
        <v>0</v>
      </c>
      <c r="Q19" s="97">
        <v>0</v>
      </c>
      <c r="R19" s="97">
        <v>0</v>
      </c>
      <c r="S19" s="97">
        <v>0</v>
      </c>
      <c r="T19" s="97">
        <v>0</v>
      </c>
      <c r="U19" s="97">
        <v>0</v>
      </c>
      <c r="V19" s="97">
        <v>0</v>
      </c>
      <c r="W19" s="97">
        <v>0</v>
      </c>
      <c r="X19" s="99">
        <f t="shared" si="5"/>
        <v>25077.119999999999</v>
      </c>
      <c r="Y19" s="98">
        <v>0</v>
      </c>
      <c r="Z19" s="99">
        <f t="shared" si="4"/>
        <v>25077.119999999999</v>
      </c>
    </row>
    <row r="20" spans="1:26" x14ac:dyDescent="0.2">
      <c r="A20" s="221" t="s">
        <v>408</v>
      </c>
      <c r="B20" s="221"/>
      <c r="C20" s="221"/>
      <c r="D20" s="221"/>
      <c r="E20" s="221"/>
      <c r="F20" s="221"/>
      <c r="G20" s="94">
        <v>14</v>
      </c>
      <c r="H20" s="96">
        <v>0</v>
      </c>
      <c r="I20" s="96">
        <v>0</v>
      </c>
      <c r="J20" s="96">
        <v>0</v>
      </c>
      <c r="K20" s="96">
        <v>0</v>
      </c>
      <c r="L20" s="96">
        <v>0</v>
      </c>
      <c r="M20" s="96">
        <v>0</v>
      </c>
      <c r="N20" s="97">
        <v>14571.12</v>
      </c>
      <c r="O20" s="97">
        <v>0</v>
      </c>
      <c r="P20" s="97">
        <v>0</v>
      </c>
      <c r="Q20" s="97">
        <v>0</v>
      </c>
      <c r="R20" s="97">
        <v>0</v>
      </c>
      <c r="S20" s="97">
        <v>0</v>
      </c>
      <c r="T20" s="97">
        <v>0</v>
      </c>
      <c r="U20" s="97">
        <v>0</v>
      </c>
      <c r="V20" s="97">
        <v>0</v>
      </c>
      <c r="W20" s="97">
        <v>0</v>
      </c>
      <c r="X20" s="99">
        <f t="shared" si="5"/>
        <v>14571.12</v>
      </c>
      <c r="Y20" s="98">
        <v>0</v>
      </c>
      <c r="Z20" s="99">
        <f t="shared" si="4"/>
        <v>14571.12</v>
      </c>
    </row>
    <row r="21" spans="1:26" ht="30.75" customHeight="1" x14ac:dyDescent="0.2">
      <c r="A21" s="221" t="s">
        <v>409</v>
      </c>
      <c r="B21" s="221"/>
      <c r="C21" s="221"/>
      <c r="D21" s="221"/>
      <c r="E21" s="221"/>
      <c r="F21" s="221"/>
      <c r="G21" s="94">
        <v>15</v>
      </c>
      <c r="H21" s="97">
        <v>0</v>
      </c>
      <c r="I21" s="97">
        <v>-109179.37</v>
      </c>
      <c r="J21" s="97">
        <v>0</v>
      </c>
      <c r="K21" s="97">
        <v>0</v>
      </c>
      <c r="L21" s="97">
        <v>0</v>
      </c>
      <c r="M21" s="97">
        <v>0</v>
      </c>
      <c r="N21" s="97">
        <v>0</v>
      </c>
      <c r="O21" s="97">
        <v>0</v>
      </c>
      <c r="P21" s="97">
        <v>0</v>
      </c>
      <c r="Q21" s="97">
        <v>0</v>
      </c>
      <c r="R21" s="97">
        <v>0</v>
      </c>
      <c r="S21" s="97">
        <v>0</v>
      </c>
      <c r="T21" s="97">
        <v>0</v>
      </c>
      <c r="U21" s="97">
        <v>0</v>
      </c>
      <c r="V21" s="97">
        <v>-198804.62</v>
      </c>
      <c r="W21" s="97">
        <v>0</v>
      </c>
      <c r="X21" s="99">
        <f t="shared" si="5"/>
        <v>-307983.99</v>
      </c>
      <c r="Y21" s="98">
        <v>0</v>
      </c>
      <c r="Z21" s="99">
        <f t="shared" si="4"/>
        <v>-307983.99</v>
      </c>
    </row>
    <row r="22" spans="1:26" ht="28.5" customHeight="1" x14ac:dyDescent="0.2">
      <c r="A22" s="221" t="s">
        <v>410</v>
      </c>
      <c r="B22" s="221"/>
      <c r="C22" s="221"/>
      <c r="D22" s="221"/>
      <c r="E22" s="221"/>
      <c r="F22" s="221"/>
      <c r="G22" s="94">
        <v>16</v>
      </c>
      <c r="H22" s="97">
        <v>0</v>
      </c>
      <c r="I22" s="97">
        <v>0</v>
      </c>
      <c r="J22" s="97">
        <v>0</v>
      </c>
      <c r="K22" s="97">
        <v>0</v>
      </c>
      <c r="L22" s="97">
        <v>0</v>
      </c>
      <c r="M22" s="97">
        <v>0</v>
      </c>
      <c r="N22" s="97">
        <v>0</v>
      </c>
      <c r="O22" s="97">
        <v>0</v>
      </c>
      <c r="P22" s="97">
        <v>0</v>
      </c>
      <c r="Q22" s="97">
        <v>0</v>
      </c>
      <c r="R22" s="97">
        <v>0</v>
      </c>
      <c r="S22" s="97">
        <v>0</v>
      </c>
      <c r="T22" s="97">
        <v>0</v>
      </c>
      <c r="U22" s="97">
        <v>0</v>
      </c>
      <c r="V22" s="97">
        <v>0</v>
      </c>
      <c r="W22" s="97">
        <v>0</v>
      </c>
      <c r="X22" s="99">
        <f t="shared" si="5"/>
        <v>0</v>
      </c>
      <c r="Y22" s="98">
        <v>0</v>
      </c>
      <c r="Z22" s="99">
        <f t="shared" si="4"/>
        <v>0</v>
      </c>
    </row>
    <row r="23" spans="1:26" ht="26.25" customHeight="1" x14ac:dyDescent="0.2">
      <c r="A23" s="221" t="s">
        <v>411</v>
      </c>
      <c r="B23" s="221"/>
      <c r="C23" s="221"/>
      <c r="D23" s="221"/>
      <c r="E23" s="221"/>
      <c r="F23" s="221"/>
      <c r="G23" s="94">
        <v>17</v>
      </c>
      <c r="H23" s="97">
        <v>0</v>
      </c>
      <c r="I23" s="97">
        <v>0</v>
      </c>
      <c r="J23" s="97">
        <v>0</v>
      </c>
      <c r="K23" s="97">
        <v>0</v>
      </c>
      <c r="L23" s="97">
        <v>0</v>
      </c>
      <c r="M23" s="97">
        <v>0</v>
      </c>
      <c r="N23" s="97">
        <v>0</v>
      </c>
      <c r="O23" s="97">
        <v>0</v>
      </c>
      <c r="P23" s="97">
        <v>0</v>
      </c>
      <c r="Q23" s="97">
        <v>0</v>
      </c>
      <c r="R23" s="97">
        <v>0</v>
      </c>
      <c r="S23" s="97">
        <v>0</v>
      </c>
      <c r="T23" s="97">
        <v>0</v>
      </c>
      <c r="U23" s="97">
        <v>0</v>
      </c>
      <c r="V23" s="97">
        <v>0</v>
      </c>
      <c r="W23" s="97">
        <v>0</v>
      </c>
      <c r="X23" s="99">
        <f t="shared" si="5"/>
        <v>0</v>
      </c>
      <c r="Y23" s="98">
        <v>0</v>
      </c>
      <c r="Z23" s="99">
        <f t="shared" si="4"/>
        <v>0</v>
      </c>
    </row>
    <row r="24" spans="1:26" x14ac:dyDescent="0.2">
      <c r="A24" s="221" t="s">
        <v>412</v>
      </c>
      <c r="B24" s="221"/>
      <c r="C24" s="221"/>
      <c r="D24" s="221"/>
      <c r="E24" s="221"/>
      <c r="F24" s="221"/>
      <c r="G24" s="94">
        <v>18</v>
      </c>
      <c r="H24" s="97">
        <v>0</v>
      </c>
      <c r="I24" s="97">
        <v>0</v>
      </c>
      <c r="J24" s="97">
        <v>0</v>
      </c>
      <c r="K24" s="97">
        <v>0</v>
      </c>
      <c r="L24" s="97">
        <v>3221449.8</v>
      </c>
      <c r="M24" s="97">
        <v>0</v>
      </c>
      <c r="N24" s="97">
        <v>0</v>
      </c>
      <c r="O24" s="97">
        <v>0</v>
      </c>
      <c r="P24" s="97">
        <v>0</v>
      </c>
      <c r="Q24" s="97">
        <v>0</v>
      </c>
      <c r="R24" s="97">
        <v>0</v>
      </c>
      <c r="S24" s="97">
        <v>0</v>
      </c>
      <c r="T24" s="97">
        <v>0</v>
      </c>
      <c r="U24" s="97">
        <v>0</v>
      </c>
      <c r="V24" s="97">
        <v>0</v>
      </c>
      <c r="W24" s="97">
        <v>0</v>
      </c>
      <c r="X24" s="99">
        <f t="shared" si="5"/>
        <v>-3221449.8</v>
      </c>
      <c r="Y24" s="98">
        <v>0</v>
      </c>
      <c r="Z24" s="99">
        <f t="shared" si="4"/>
        <v>-3221449.8</v>
      </c>
    </row>
    <row r="25" spans="1:26" x14ac:dyDescent="0.2">
      <c r="A25" s="221" t="s">
        <v>413</v>
      </c>
      <c r="B25" s="221"/>
      <c r="C25" s="221"/>
      <c r="D25" s="221"/>
      <c r="E25" s="221"/>
      <c r="F25" s="221"/>
      <c r="G25" s="94">
        <v>19</v>
      </c>
      <c r="H25" s="97">
        <v>0</v>
      </c>
      <c r="I25" s="97">
        <v>0</v>
      </c>
      <c r="J25" s="97">
        <v>0</v>
      </c>
      <c r="K25" s="97">
        <v>0</v>
      </c>
      <c r="L25" s="97">
        <v>-1581705.61</v>
      </c>
      <c r="M25" s="97">
        <v>0</v>
      </c>
      <c r="N25" s="97">
        <v>0</v>
      </c>
      <c r="O25" s="97">
        <v>0</v>
      </c>
      <c r="P25" s="97">
        <v>0</v>
      </c>
      <c r="Q25" s="97">
        <v>0</v>
      </c>
      <c r="R25" s="97">
        <v>0</v>
      </c>
      <c r="S25" s="97">
        <v>0</v>
      </c>
      <c r="T25" s="97">
        <v>0</v>
      </c>
      <c r="U25" s="97">
        <v>0</v>
      </c>
      <c r="V25" s="97">
        <v>0</v>
      </c>
      <c r="W25" s="97">
        <v>0</v>
      </c>
      <c r="X25" s="99">
        <f t="shared" si="5"/>
        <v>1581705.61</v>
      </c>
      <c r="Y25" s="98">
        <v>0</v>
      </c>
      <c r="Z25" s="99">
        <f t="shared" ref="Z25" si="6">X25+Y25</f>
        <v>1581705.61</v>
      </c>
    </row>
    <row r="26" spans="1:26" x14ac:dyDescent="0.2">
      <c r="A26" s="221" t="s">
        <v>414</v>
      </c>
      <c r="B26" s="221"/>
      <c r="C26" s="221"/>
      <c r="D26" s="221"/>
      <c r="E26" s="221"/>
      <c r="F26" s="221"/>
      <c r="G26" s="94">
        <v>20</v>
      </c>
      <c r="H26" s="97">
        <v>0</v>
      </c>
      <c r="I26" s="97">
        <v>0</v>
      </c>
      <c r="J26" s="97">
        <v>0</v>
      </c>
      <c r="K26" s="97">
        <v>0</v>
      </c>
      <c r="L26" s="97">
        <v>0</v>
      </c>
      <c r="M26" s="97">
        <v>0</v>
      </c>
      <c r="N26" s="97">
        <v>0</v>
      </c>
      <c r="O26" s="97">
        <v>0</v>
      </c>
      <c r="P26" s="97">
        <v>0</v>
      </c>
      <c r="Q26" s="97">
        <v>0</v>
      </c>
      <c r="R26" s="97">
        <v>0</v>
      </c>
      <c r="S26" s="97">
        <v>0</v>
      </c>
      <c r="T26" s="97">
        <v>0</v>
      </c>
      <c r="U26" s="97">
        <v>0</v>
      </c>
      <c r="V26" s="97">
        <v>-22478960</v>
      </c>
      <c r="W26" s="97">
        <v>0</v>
      </c>
      <c r="X26" s="99">
        <f t="shared" si="5"/>
        <v>-22478960</v>
      </c>
      <c r="Y26" s="98">
        <v>0</v>
      </c>
      <c r="Z26" s="99">
        <f t="shared" si="4"/>
        <v>-22478960</v>
      </c>
    </row>
    <row r="27" spans="1:26" x14ac:dyDescent="0.2">
      <c r="A27" s="221" t="s">
        <v>415</v>
      </c>
      <c r="B27" s="221"/>
      <c r="C27" s="221"/>
      <c r="D27" s="221"/>
      <c r="E27" s="221"/>
      <c r="F27" s="221"/>
      <c r="G27" s="94">
        <v>21</v>
      </c>
      <c r="H27" s="97">
        <v>0</v>
      </c>
      <c r="I27" s="97">
        <v>0</v>
      </c>
      <c r="J27" s="97">
        <v>0</v>
      </c>
      <c r="K27" s="97">
        <v>0</v>
      </c>
      <c r="L27" s="97">
        <v>0</v>
      </c>
      <c r="M27" s="97">
        <v>0</v>
      </c>
      <c r="N27" s="97">
        <v>0</v>
      </c>
      <c r="O27" s="97">
        <v>0</v>
      </c>
      <c r="P27" s="97">
        <v>0</v>
      </c>
      <c r="Q27" s="97">
        <v>0</v>
      </c>
      <c r="R27" s="97">
        <v>0</v>
      </c>
      <c r="S27" s="97">
        <v>0</v>
      </c>
      <c r="T27" s="97">
        <v>0</v>
      </c>
      <c r="U27" s="97">
        <v>0</v>
      </c>
      <c r="V27" s="97">
        <v>0</v>
      </c>
      <c r="W27" s="97">
        <v>0</v>
      </c>
      <c r="X27" s="99">
        <f t="shared" si="5"/>
        <v>0</v>
      </c>
      <c r="Y27" s="98">
        <v>-1252665.1100000001</v>
      </c>
      <c r="Z27" s="99">
        <f t="shared" si="4"/>
        <v>-1252665.1100000001</v>
      </c>
    </row>
    <row r="28" spans="1:26" x14ac:dyDescent="0.2">
      <c r="A28" s="221" t="s">
        <v>416</v>
      </c>
      <c r="B28" s="221"/>
      <c r="C28" s="221"/>
      <c r="D28" s="221"/>
      <c r="E28" s="221"/>
      <c r="F28" s="221"/>
      <c r="G28" s="94">
        <v>22</v>
      </c>
      <c r="H28" s="97">
        <v>0</v>
      </c>
      <c r="I28" s="97">
        <v>0</v>
      </c>
      <c r="J28" s="97">
        <v>2370012.1800000002</v>
      </c>
      <c r="K28" s="97">
        <v>0</v>
      </c>
      <c r="L28" s="97">
        <v>0</v>
      </c>
      <c r="M28" s="97">
        <v>1014761.52</v>
      </c>
      <c r="N28" s="97">
        <v>22246221.75</v>
      </c>
      <c r="O28" s="97">
        <v>0</v>
      </c>
      <c r="P28" s="97">
        <v>0</v>
      </c>
      <c r="Q28" s="97">
        <v>0</v>
      </c>
      <c r="R28" s="97">
        <v>0</v>
      </c>
      <c r="S28" s="97">
        <v>0</v>
      </c>
      <c r="T28" s="97">
        <v>0</v>
      </c>
      <c r="U28" s="97">
        <v>0</v>
      </c>
      <c r="V28" s="97">
        <v>-25630995.449999999</v>
      </c>
      <c r="W28" s="97">
        <v>0</v>
      </c>
      <c r="X28" s="99">
        <f t="shared" si="5"/>
        <v>0</v>
      </c>
      <c r="Y28" s="98">
        <v>0</v>
      </c>
      <c r="Z28" s="99">
        <f t="shared" si="4"/>
        <v>0</v>
      </c>
    </row>
    <row r="29" spans="1:26" x14ac:dyDescent="0.2">
      <c r="A29" s="221" t="s">
        <v>417</v>
      </c>
      <c r="B29" s="221"/>
      <c r="C29" s="221"/>
      <c r="D29" s="221"/>
      <c r="E29" s="221"/>
      <c r="F29" s="221"/>
      <c r="G29" s="94">
        <v>23</v>
      </c>
      <c r="H29" s="97">
        <v>0</v>
      </c>
      <c r="I29" s="97">
        <v>0</v>
      </c>
      <c r="J29" s="97">
        <v>0</v>
      </c>
      <c r="K29" s="97">
        <v>0</v>
      </c>
      <c r="L29" s="97">
        <v>0</v>
      </c>
      <c r="M29" s="97">
        <v>0</v>
      </c>
      <c r="N29" s="97">
        <v>0</v>
      </c>
      <c r="O29" s="97">
        <v>0</v>
      </c>
      <c r="P29" s="97">
        <v>0</v>
      </c>
      <c r="Q29" s="97">
        <v>0</v>
      </c>
      <c r="R29" s="97">
        <v>0</v>
      </c>
      <c r="S29" s="97">
        <v>0</v>
      </c>
      <c r="T29" s="97">
        <v>0</v>
      </c>
      <c r="U29" s="97">
        <v>0</v>
      </c>
      <c r="V29" s="97">
        <v>0</v>
      </c>
      <c r="W29" s="97">
        <v>0</v>
      </c>
      <c r="X29" s="99">
        <f t="shared" si="5"/>
        <v>0</v>
      </c>
      <c r="Y29" s="98">
        <v>0</v>
      </c>
      <c r="Z29" s="99">
        <f t="shared" si="4"/>
        <v>0</v>
      </c>
    </row>
    <row r="30" spans="1:26" ht="27.75" customHeight="1" x14ac:dyDescent="0.2">
      <c r="A30" s="222" t="s">
        <v>418</v>
      </c>
      <c r="B30" s="222"/>
      <c r="C30" s="222"/>
      <c r="D30" s="222"/>
      <c r="E30" s="222"/>
      <c r="F30" s="222"/>
      <c r="G30" s="95">
        <v>24</v>
      </c>
      <c r="H30" s="100">
        <f>SUM(H10:H29)</f>
        <v>213600090</v>
      </c>
      <c r="I30" s="100">
        <f t="shared" ref="I30:Z30" si="7">SUM(I10:I29)</f>
        <v>17370193.609999999</v>
      </c>
      <c r="J30" s="100">
        <f t="shared" si="7"/>
        <v>16766614.99</v>
      </c>
      <c r="K30" s="100">
        <f t="shared" si="7"/>
        <v>19590484</v>
      </c>
      <c r="L30" s="100">
        <f t="shared" si="7"/>
        <v>8568645.6799999997</v>
      </c>
      <c r="M30" s="100">
        <f t="shared" si="7"/>
        <v>11636945.42</v>
      </c>
      <c r="N30" s="100">
        <f t="shared" si="7"/>
        <v>149459632</v>
      </c>
      <c r="O30" s="100">
        <f t="shared" si="7"/>
        <v>0</v>
      </c>
      <c r="P30" s="100">
        <f t="shared" si="7"/>
        <v>0</v>
      </c>
      <c r="Q30" s="100">
        <f t="shared" si="7"/>
        <v>0</v>
      </c>
      <c r="R30" s="100">
        <f t="shared" si="7"/>
        <v>0</v>
      </c>
      <c r="S30" s="100">
        <f t="shared" si="7"/>
        <v>0</v>
      </c>
      <c r="T30" s="100">
        <f t="shared" si="7"/>
        <v>0</v>
      </c>
      <c r="U30" s="100">
        <f t="shared" si="7"/>
        <v>0</v>
      </c>
      <c r="V30" s="100">
        <f t="shared" si="7"/>
        <v>119747051.95999999</v>
      </c>
      <c r="W30" s="100">
        <f t="shared" si="7"/>
        <v>73861556.640000001</v>
      </c>
      <c r="X30" s="100">
        <f>SUM(X10:X29)</f>
        <v>613463922.94000006</v>
      </c>
      <c r="Y30" s="100">
        <f t="shared" si="7"/>
        <v>10864292.9</v>
      </c>
      <c r="Z30" s="100">
        <f t="shared" si="7"/>
        <v>624328215.84000003</v>
      </c>
    </row>
    <row r="31" spans="1:26" x14ac:dyDescent="0.2">
      <c r="A31" s="223" t="s">
        <v>419</v>
      </c>
      <c r="B31" s="224"/>
      <c r="C31" s="224"/>
      <c r="D31" s="224"/>
      <c r="E31" s="224"/>
      <c r="F31" s="224"/>
      <c r="G31" s="224"/>
      <c r="H31" s="224"/>
      <c r="I31" s="224"/>
      <c r="J31" s="224"/>
      <c r="K31" s="224"/>
      <c r="L31" s="224"/>
      <c r="M31" s="224"/>
      <c r="N31" s="224"/>
      <c r="O31" s="224"/>
      <c r="P31" s="224"/>
      <c r="Q31" s="224"/>
      <c r="R31" s="224"/>
      <c r="S31" s="224"/>
      <c r="T31" s="224"/>
      <c r="U31" s="224"/>
      <c r="V31" s="224"/>
      <c r="W31" s="224"/>
      <c r="X31" s="224"/>
      <c r="Y31" s="224"/>
      <c r="Z31" s="224"/>
    </row>
    <row r="32" spans="1:26" ht="36.75" customHeight="1" x14ac:dyDescent="0.2">
      <c r="A32" s="220" t="s">
        <v>420</v>
      </c>
      <c r="B32" s="220"/>
      <c r="C32" s="220"/>
      <c r="D32" s="220"/>
      <c r="E32" s="220"/>
      <c r="F32" s="220"/>
      <c r="G32" s="95">
        <v>25</v>
      </c>
      <c r="H32" s="100">
        <f>SUM(H12:H20)</f>
        <v>0</v>
      </c>
      <c r="I32" s="100">
        <f t="shared" ref="I32:Z32" si="8">SUM(I12:I20)</f>
        <v>0</v>
      </c>
      <c r="J32" s="100">
        <f t="shared" si="8"/>
        <v>0</v>
      </c>
      <c r="K32" s="100">
        <f t="shared" si="8"/>
        <v>0</v>
      </c>
      <c r="L32" s="100">
        <f t="shared" si="8"/>
        <v>0</v>
      </c>
      <c r="M32" s="100">
        <f t="shared" si="8"/>
        <v>0</v>
      </c>
      <c r="N32" s="100">
        <f t="shared" si="8"/>
        <v>-320570.41000000003</v>
      </c>
      <c r="O32" s="100">
        <f t="shared" si="8"/>
        <v>0</v>
      </c>
      <c r="P32" s="100">
        <f t="shared" si="8"/>
        <v>0</v>
      </c>
      <c r="Q32" s="100">
        <f t="shared" si="8"/>
        <v>0</v>
      </c>
      <c r="R32" s="100">
        <f t="shared" si="8"/>
        <v>0</v>
      </c>
      <c r="S32" s="100">
        <f t="shared" si="8"/>
        <v>0</v>
      </c>
      <c r="T32" s="100">
        <f t="shared" si="8"/>
        <v>0</v>
      </c>
      <c r="U32" s="100">
        <f t="shared" ref="U32" si="9">SUM(U12:U20)</f>
        <v>0</v>
      </c>
      <c r="V32" s="100">
        <f t="shared" si="8"/>
        <v>0</v>
      </c>
      <c r="W32" s="100">
        <f t="shared" si="8"/>
        <v>0</v>
      </c>
      <c r="X32" s="100">
        <f>SUM(X12:X20)</f>
        <v>-320570.41000000003</v>
      </c>
      <c r="Y32" s="100">
        <f t="shared" si="8"/>
        <v>0</v>
      </c>
      <c r="Z32" s="100">
        <f t="shared" si="8"/>
        <v>-320570.41000000003</v>
      </c>
    </row>
    <row r="33" spans="1:26" ht="31.5" customHeight="1" x14ac:dyDescent="0.2">
      <c r="A33" s="220" t="s">
        <v>421</v>
      </c>
      <c r="B33" s="220"/>
      <c r="C33" s="220"/>
      <c r="D33" s="220"/>
      <c r="E33" s="220"/>
      <c r="F33" s="220"/>
      <c r="G33" s="95">
        <v>26</v>
      </c>
      <c r="H33" s="100">
        <f>H11+H32</f>
        <v>0</v>
      </c>
      <c r="I33" s="100">
        <f t="shared" ref="I33:Z33" si="10">I11+I32</f>
        <v>0</v>
      </c>
      <c r="J33" s="100">
        <f t="shared" si="10"/>
        <v>0</v>
      </c>
      <c r="K33" s="100">
        <f t="shared" si="10"/>
        <v>0</v>
      </c>
      <c r="L33" s="100">
        <f t="shared" si="10"/>
        <v>0</v>
      </c>
      <c r="M33" s="100">
        <f t="shared" si="10"/>
        <v>0</v>
      </c>
      <c r="N33" s="100">
        <f t="shared" si="10"/>
        <v>-320570.41000000003</v>
      </c>
      <c r="O33" s="100">
        <f t="shared" si="10"/>
        <v>0</v>
      </c>
      <c r="P33" s="100">
        <f t="shared" si="10"/>
        <v>0</v>
      </c>
      <c r="Q33" s="100">
        <f t="shared" si="10"/>
        <v>0</v>
      </c>
      <c r="R33" s="100">
        <f t="shared" si="10"/>
        <v>0</v>
      </c>
      <c r="S33" s="100">
        <f t="shared" si="10"/>
        <v>0</v>
      </c>
      <c r="T33" s="100">
        <f t="shared" si="10"/>
        <v>0</v>
      </c>
      <c r="U33" s="100">
        <f t="shared" ref="U33" si="11">U11+U32</f>
        <v>0</v>
      </c>
      <c r="V33" s="100">
        <f t="shared" si="10"/>
        <v>0</v>
      </c>
      <c r="W33" s="100">
        <f t="shared" si="10"/>
        <v>73861556.640000001</v>
      </c>
      <c r="X33" s="100">
        <f>X11+X32</f>
        <v>73540986.230000004</v>
      </c>
      <c r="Y33" s="100">
        <f t="shared" si="10"/>
        <v>1474773.36</v>
      </c>
      <c r="Z33" s="100">
        <f t="shared" si="10"/>
        <v>75015759.590000004</v>
      </c>
    </row>
    <row r="34" spans="1:26" ht="30.75" customHeight="1" x14ac:dyDescent="0.2">
      <c r="A34" s="220" t="s">
        <v>422</v>
      </c>
      <c r="B34" s="220"/>
      <c r="C34" s="220"/>
      <c r="D34" s="220"/>
      <c r="E34" s="220"/>
      <c r="F34" s="220"/>
      <c r="G34" s="95">
        <v>27</v>
      </c>
      <c r="H34" s="100">
        <f>SUM(H21:H29)</f>
        <v>0</v>
      </c>
      <c r="I34" s="100">
        <f t="shared" ref="I34:Z34" si="12">SUM(I21:I29)</f>
        <v>-109179.37</v>
      </c>
      <c r="J34" s="100">
        <f t="shared" si="12"/>
        <v>2370012.1800000002</v>
      </c>
      <c r="K34" s="100">
        <f t="shared" si="12"/>
        <v>0</v>
      </c>
      <c r="L34" s="100">
        <f t="shared" si="12"/>
        <v>1639744.1899999997</v>
      </c>
      <c r="M34" s="100">
        <f t="shared" si="12"/>
        <v>1014761.52</v>
      </c>
      <c r="N34" s="100">
        <f t="shared" si="12"/>
        <v>22246221.75</v>
      </c>
      <c r="O34" s="100">
        <f t="shared" si="12"/>
        <v>0</v>
      </c>
      <c r="P34" s="100">
        <f t="shared" si="12"/>
        <v>0</v>
      </c>
      <c r="Q34" s="100">
        <f t="shared" si="12"/>
        <v>0</v>
      </c>
      <c r="R34" s="100">
        <f t="shared" si="12"/>
        <v>0</v>
      </c>
      <c r="S34" s="100">
        <f t="shared" si="12"/>
        <v>0</v>
      </c>
      <c r="T34" s="100">
        <f t="shared" si="12"/>
        <v>0</v>
      </c>
      <c r="U34" s="100">
        <f t="shared" ref="U34" si="13">SUM(U21:U29)</f>
        <v>0</v>
      </c>
      <c r="V34" s="100">
        <f t="shared" si="12"/>
        <v>-48308760.07</v>
      </c>
      <c r="W34" s="100">
        <f t="shared" si="12"/>
        <v>0</v>
      </c>
      <c r="X34" s="100">
        <f>SUM(X21:X29)</f>
        <v>-24426688.18</v>
      </c>
      <c r="Y34" s="100">
        <f t="shared" si="12"/>
        <v>-1252665.1100000001</v>
      </c>
      <c r="Z34" s="100">
        <f t="shared" si="12"/>
        <v>-25679353.289999999</v>
      </c>
    </row>
    <row r="35" spans="1:26" x14ac:dyDescent="0.2">
      <c r="A35" s="223" t="s">
        <v>162</v>
      </c>
      <c r="B35" s="225"/>
      <c r="C35" s="225"/>
      <c r="D35" s="225"/>
      <c r="E35" s="225"/>
      <c r="F35" s="225"/>
      <c r="G35" s="225"/>
      <c r="H35" s="225"/>
      <c r="I35" s="225"/>
      <c r="J35" s="225"/>
      <c r="K35" s="225"/>
      <c r="L35" s="225"/>
      <c r="M35" s="225"/>
      <c r="N35" s="225"/>
      <c r="O35" s="225"/>
      <c r="P35" s="225"/>
      <c r="Q35" s="225"/>
      <c r="R35" s="225"/>
      <c r="S35" s="225"/>
      <c r="T35" s="225"/>
      <c r="U35" s="225"/>
      <c r="V35" s="225"/>
      <c r="W35" s="225"/>
      <c r="X35" s="225"/>
      <c r="Y35" s="225"/>
      <c r="Z35" s="225"/>
    </row>
    <row r="36" spans="1:26" x14ac:dyDescent="0.2">
      <c r="A36" s="226" t="s">
        <v>423</v>
      </c>
      <c r="B36" s="226"/>
      <c r="C36" s="226"/>
      <c r="D36" s="226"/>
      <c r="E36" s="226"/>
      <c r="F36" s="226"/>
      <c r="G36" s="94">
        <v>28</v>
      </c>
      <c r="H36" s="98">
        <v>213600090</v>
      </c>
      <c r="I36" s="98">
        <v>17370193.609999999</v>
      </c>
      <c r="J36" s="98">
        <v>16766614.99</v>
      </c>
      <c r="K36" s="98">
        <v>19590484</v>
      </c>
      <c r="L36" s="98">
        <v>8568645.6799999997</v>
      </c>
      <c r="M36" s="98">
        <v>11636945.42</v>
      </c>
      <c r="N36" s="98">
        <v>149459632</v>
      </c>
      <c r="O36" s="98">
        <v>0</v>
      </c>
      <c r="P36" s="98">
        <v>0</v>
      </c>
      <c r="Q36" s="98">
        <v>0</v>
      </c>
      <c r="R36" s="98">
        <v>0</v>
      </c>
      <c r="S36" s="98">
        <v>0</v>
      </c>
      <c r="T36" s="98">
        <v>0</v>
      </c>
      <c r="U36" s="98">
        <v>0</v>
      </c>
      <c r="V36" s="98">
        <v>193608608.59999999</v>
      </c>
      <c r="W36" s="98">
        <v>0</v>
      </c>
      <c r="X36" s="99">
        <f>H36+I36+J36+K36-L36+M36+N36+O36+P36+Q36+R36+V36+W36+S36+T36+U36</f>
        <v>613463922.94000006</v>
      </c>
      <c r="Y36" s="98">
        <v>10864292.9</v>
      </c>
      <c r="Z36" s="99">
        <f t="shared" ref="Z36:Z38" si="14">X36+Y36</f>
        <v>624328215.84000003</v>
      </c>
    </row>
    <row r="37" spans="1:26" x14ac:dyDescent="0.2">
      <c r="A37" s="221" t="s">
        <v>396</v>
      </c>
      <c r="B37" s="221"/>
      <c r="C37" s="221"/>
      <c r="D37" s="221"/>
      <c r="E37" s="221"/>
      <c r="F37" s="221"/>
      <c r="G37" s="94">
        <v>29</v>
      </c>
      <c r="H37" s="98">
        <v>0</v>
      </c>
      <c r="I37" s="98">
        <v>0</v>
      </c>
      <c r="J37" s="98">
        <v>0</v>
      </c>
      <c r="K37" s="98">
        <v>0</v>
      </c>
      <c r="L37" s="98">
        <v>0</v>
      </c>
      <c r="M37" s="98">
        <v>0</v>
      </c>
      <c r="N37" s="98">
        <v>0</v>
      </c>
      <c r="O37" s="98">
        <v>0</v>
      </c>
      <c r="P37" s="98">
        <v>0</v>
      </c>
      <c r="Q37" s="98">
        <v>0</v>
      </c>
      <c r="R37" s="98">
        <v>0</v>
      </c>
      <c r="S37" s="98">
        <v>0</v>
      </c>
      <c r="T37" s="98">
        <v>0</v>
      </c>
      <c r="U37" s="98">
        <v>0</v>
      </c>
      <c r="V37" s="98">
        <v>0</v>
      </c>
      <c r="W37" s="98">
        <v>0</v>
      </c>
      <c r="X37" s="99">
        <f>H37+I37+J37+K37-L37+M37+N37+O37+P37+Q37+R37+V37+W37+S37+T37+U37</f>
        <v>0</v>
      </c>
      <c r="Y37" s="98">
        <v>0</v>
      </c>
      <c r="Z37" s="99">
        <f t="shared" si="14"/>
        <v>0</v>
      </c>
    </row>
    <row r="38" spans="1:26" x14ac:dyDescent="0.2">
      <c r="A38" s="221" t="s">
        <v>397</v>
      </c>
      <c r="B38" s="221"/>
      <c r="C38" s="221"/>
      <c r="D38" s="221"/>
      <c r="E38" s="221"/>
      <c r="F38" s="221"/>
      <c r="G38" s="94">
        <v>30</v>
      </c>
      <c r="H38" s="98">
        <v>0</v>
      </c>
      <c r="I38" s="98">
        <v>0</v>
      </c>
      <c r="J38" s="98">
        <v>0</v>
      </c>
      <c r="K38" s="98">
        <v>0</v>
      </c>
      <c r="L38" s="98">
        <v>0</v>
      </c>
      <c r="M38" s="98">
        <v>0</v>
      </c>
      <c r="N38" s="98">
        <v>0</v>
      </c>
      <c r="O38" s="98">
        <v>0</v>
      </c>
      <c r="P38" s="98">
        <v>0</v>
      </c>
      <c r="Q38" s="98">
        <v>0</v>
      </c>
      <c r="R38" s="98">
        <v>0</v>
      </c>
      <c r="S38" s="98">
        <v>0</v>
      </c>
      <c r="T38" s="98">
        <v>0</v>
      </c>
      <c r="U38" s="98">
        <v>0</v>
      </c>
      <c r="V38" s="98">
        <v>0</v>
      </c>
      <c r="W38" s="98">
        <v>0</v>
      </c>
      <c r="X38" s="99">
        <f t="shared" ref="X38" si="15">H38+I38+J38+K38-L38+M38+N38+O38+P38+Q38+R38+V38+W38+S38+T38+U38</f>
        <v>0</v>
      </c>
      <c r="Y38" s="98">
        <v>0</v>
      </c>
      <c r="Z38" s="99">
        <f t="shared" si="14"/>
        <v>0</v>
      </c>
    </row>
    <row r="39" spans="1:26" ht="25.5" customHeight="1" x14ac:dyDescent="0.2">
      <c r="A39" s="222" t="s">
        <v>424</v>
      </c>
      <c r="B39" s="222"/>
      <c r="C39" s="222"/>
      <c r="D39" s="222"/>
      <c r="E39" s="222"/>
      <c r="F39" s="222"/>
      <c r="G39" s="95">
        <v>31</v>
      </c>
      <c r="H39" s="100">
        <f>H36+H37+H38</f>
        <v>213600090</v>
      </c>
      <c r="I39" s="100">
        <f t="shared" ref="I39:V39" si="16">I36+I37+I38</f>
        <v>17370193.609999999</v>
      </c>
      <c r="J39" s="100">
        <f t="shared" si="16"/>
        <v>16766614.99</v>
      </c>
      <c r="K39" s="100">
        <f t="shared" si="16"/>
        <v>19590484</v>
      </c>
      <c r="L39" s="100">
        <f t="shared" si="16"/>
        <v>8568645.6799999997</v>
      </c>
      <c r="M39" s="100">
        <f t="shared" si="16"/>
        <v>11636945.42</v>
      </c>
      <c r="N39" s="100">
        <f t="shared" si="16"/>
        <v>149459632</v>
      </c>
      <c r="O39" s="100">
        <f t="shared" si="16"/>
        <v>0</v>
      </c>
      <c r="P39" s="100">
        <f t="shared" si="16"/>
        <v>0</v>
      </c>
      <c r="Q39" s="100">
        <f t="shared" si="16"/>
        <v>0</v>
      </c>
      <c r="R39" s="100">
        <f t="shared" si="16"/>
        <v>0</v>
      </c>
      <c r="S39" s="100">
        <f t="shared" si="16"/>
        <v>0</v>
      </c>
      <c r="T39" s="100">
        <f t="shared" si="16"/>
        <v>0</v>
      </c>
      <c r="U39" s="100">
        <f t="shared" si="16"/>
        <v>0</v>
      </c>
      <c r="V39" s="100">
        <f t="shared" si="16"/>
        <v>193608608.59999999</v>
      </c>
      <c r="W39" s="100">
        <f>W36+W37+W38</f>
        <v>0</v>
      </c>
      <c r="X39" s="100">
        <f>X36+X37+X38</f>
        <v>613463922.94000006</v>
      </c>
      <c r="Y39" s="100">
        <f>Y36+Y37+Y38</f>
        <v>10864292.9</v>
      </c>
      <c r="Z39" s="100">
        <f>Z36+Z37+Z38</f>
        <v>624328215.84000003</v>
      </c>
    </row>
    <row r="40" spans="1:26" x14ac:dyDescent="0.2">
      <c r="A40" s="221" t="s">
        <v>399</v>
      </c>
      <c r="B40" s="221"/>
      <c r="C40" s="221"/>
      <c r="D40" s="221"/>
      <c r="E40" s="221"/>
      <c r="F40" s="221"/>
      <c r="G40" s="94">
        <v>32</v>
      </c>
      <c r="H40" s="96">
        <v>0</v>
      </c>
      <c r="I40" s="96">
        <v>0</v>
      </c>
      <c r="J40" s="96">
        <v>0</v>
      </c>
      <c r="K40" s="96">
        <v>0</v>
      </c>
      <c r="L40" s="96">
        <v>0</v>
      </c>
      <c r="M40" s="96">
        <v>0</v>
      </c>
      <c r="N40" s="96">
        <v>0</v>
      </c>
      <c r="O40" s="96">
        <v>0</v>
      </c>
      <c r="P40" s="96">
        <v>0</v>
      </c>
      <c r="Q40" s="96">
        <v>0</v>
      </c>
      <c r="R40" s="96">
        <v>0</v>
      </c>
      <c r="S40" s="96">
        <v>0</v>
      </c>
      <c r="T40" s="96">
        <v>0</v>
      </c>
      <c r="U40" s="97">
        <v>0</v>
      </c>
      <c r="V40" s="96">
        <v>0</v>
      </c>
      <c r="W40" s="97">
        <v>135384474.06999999</v>
      </c>
      <c r="X40" s="99">
        <f>H40+I40+J40+K40-L40+M40+N40+O40+P40+Q40+R40+V40+W40+S40+T40+U40</f>
        <v>135384474.06999999</v>
      </c>
      <c r="Y40" s="98">
        <v>1631189.76</v>
      </c>
      <c r="Z40" s="99">
        <f t="shared" ref="Z40:Z58" si="17">X40+Y40</f>
        <v>137015663.82999998</v>
      </c>
    </row>
    <row r="41" spans="1:26" x14ac:dyDescent="0.2">
      <c r="A41" s="221" t="s">
        <v>400</v>
      </c>
      <c r="B41" s="221"/>
      <c r="C41" s="221"/>
      <c r="D41" s="221"/>
      <c r="E41" s="221"/>
      <c r="F41" s="221"/>
      <c r="G41" s="94">
        <v>33</v>
      </c>
      <c r="H41" s="96">
        <v>0</v>
      </c>
      <c r="I41" s="96">
        <v>0</v>
      </c>
      <c r="J41" s="96">
        <v>0</v>
      </c>
      <c r="K41" s="96">
        <v>0</v>
      </c>
      <c r="L41" s="96">
        <v>0</v>
      </c>
      <c r="M41" s="96">
        <v>0</v>
      </c>
      <c r="N41" s="97">
        <v>236915.20000000001</v>
      </c>
      <c r="O41" s="96">
        <v>0</v>
      </c>
      <c r="P41" s="96">
        <v>0</v>
      </c>
      <c r="Q41" s="96">
        <v>0</v>
      </c>
      <c r="R41" s="96">
        <v>0</v>
      </c>
      <c r="S41" s="96">
        <v>0</v>
      </c>
      <c r="T41" s="97">
        <v>0</v>
      </c>
      <c r="U41" s="97">
        <v>0</v>
      </c>
      <c r="V41" s="96">
        <v>0</v>
      </c>
      <c r="W41" s="96">
        <v>0</v>
      </c>
      <c r="X41" s="99">
        <f t="shared" ref="X41:X58" si="18">H41+I41+J41+K41-L41+M41+N41+O41+P41+Q41+R41+V41+W41+S41+T41+U41</f>
        <v>236915.20000000001</v>
      </c>
      <c r="Y41" s="98">
        <v>398.02</v>
      </c>
      <c r="Z41" s="99">
        <f t="shared" si="17"/>
        <v>237313.22</v>
      </c>
    </row>
    <row r="42" spans="1:26" ht="27" customHeight="1" x14ac:dyDescent="0.2">
      <c r="A42" s="221" t="s">
        <v>401</v>
      </c>
      <c r="B42" s="221"/>
      <c r="C42" s="221"/>
      <c r="D42" s="221"/>
      <c r="E42" s="221"/>
      <c r="F42" s="221"/>
      <c r="G42" s="94">
        <v>34</v>
      </c>
      <c r="H42" s="96">
        <v>0</v>
      </c>
      <c r="I42" s="96">
        <v>0</v>
      </c>
      <c r="J42" s="96">
        <v>0</v>
      </c>
      <c r="K42" s="96">
        <v>0</v>
      </c>
      <c r="L42" s="96">
        <v>0</v>
      </c>
      <c r="M42" s="96">
        <v>0</v>
      </c>
      <c r="N42" s="96">
        <v>0</v>
      </c>
      <c r="O42" s="97">
        <v>0</v>
      </c>
      <c r="P42" s="96">
        <v>0</v>
      </c>
      <c r="Q42" s="96">
        <v>0</v>
      </c>
      <c r="R42" s="96">
        <v>0</v>
      </c>
      <c r="S42" s="96">
        <v>0</v>
      </c>
      <c r="T42" s="96">
        <v>0</v>
      </c>
      <c r="U42" s="97">
        <v>0</v>
      </c>
      <c r="V42" s="97">
        <v>0</v>
      </c>
      <c r="W42" s="97">
        <v>0</v>
      </c>
      <c r="X42" s="99">
        <f t="shared" si="18"/>
        <v>0</v>
      </c>
      <c r="Y42" s="98">
        <v>0</v>
      </c>
      <c r="Z42" s="99">
        <f t="shared" si="17"/>
        <v>0</v>
      </c>
    </row>
    <row r="43" spans="1:26" ht="37.5" customHeight="1" x14ac:dyDescent="0.2">
      <c r="A43" s="221" t="s">
        <v>402</v>
      </c>
      <c r="B43" s="221"/>
      <c r="C43" s="221"/>
      <c r="D43" s="221"/>
      <c r="E43" s="221"/>
      <c r="F43" s="221"/>
      <c r="G43" s="94">
        <v>35</v>
      </c>
      <c r="H43" s="96">
        <v>0</v>
      </c>
      <c r="I43" s="96">
        <v>0</v>
      </c>
      <c r="J43" s="96">
        <v>0</v>
      </c>
      <c r="K43" s="96">
        <v>0</v>
      </c>
      <c r="L43" s="96">
        <v>0</v>
      </c>
      <c r="M43" s="96">
        <v>0</v>
      </c>
      <c r="N43" s="96">
        <v>0</v>
      </c>
      <c r="O43" s="96">
        <v>0</v>
      </c>
      <c r="P43" s="97">
        <v>0</v>
      </c>
      <c r="Q43" s="96">
        <v>0</v>
      </c>
      <c r="R43" s="96">
        <v>0</v>
      </c>
      <c r="S43" s="96">
        <v>0</v>
      </c>
      <c r="T43" s="96">
        <v>0</v>
      </c>
      <c r="U43" s="97">
        <v>0</v>
      </c>
      <c r="V43" s="97">
        <v>0</v>
      </c>
      <c r="W43" s="97">
        <v>0</v>
      </c>
      <c r="X43" s="99">
        <f t="shared" si="18"/>
        <v>0</v>
      </c>
      <c r="Y43" s="98">
        <v>0</v>
      </c>
      <c r="Z43" s="99">
        <f t="shared" si="17"/>
        <v>0</v>
      </c>
    </row>
    <row r="44" spans="1:26" ht="21" customHeight="1" x14ac:dyDescent="0.2">
      <c r="A44" s="221" t="s">
        <v>403</v>
      </c>
      <c r="B44" s="221"/>
      <c r="C44" s="221"/>
      <c r="D44" s="221"/>
      <c r="E44" s="221"/>
      <c r="F44" s="221"/>
      <c r="G44" s="94">
        <v>36</v>
      </c>
      <c r="H44" s="96">
        <v>0</v>
      </c>
      <c r="I44" s="96">
        <v>0</v>
      </c>
      <c r="J44" s="96">
        <v>0</v>
      </c>
      <c r="K44" s="96">
        <v>0</v>
      </c>
      <c r="L44" s="96">
        <v>0</v>
      </c>
      <c r="M44" s="96">
        <v>0</v>
      </c>
      <c r="N44" s="96">
        <v>0</v>
      </c>
      <c r="O44" s="96">
        <v>0</v>
      </c>
      <c r="P44" s="96">
        <v>0</v>
      </c>
      <c r="Q44" s="97">
        <v>0</v>
      </c>
      <c r="R44" s="96">
        <v>0</v>
      </c>
      <c r="S44" s="96">
        <v>0</v>
      </c>
      <c r="T44" s="96">
        <v>0</v>
      </c>
      <c r="U44" s="97">
        <v>0</v>
      </c>
      <c r="V44" s="97">
        <v>0</v>
      </c>
      <c r="W44" s="97">
        <v>0</v>
      </c>
      <c r="X44" s="99">
        <f t="shared" si="18"/>
        <v>0</v>
      </c>
      <c r="Y44" s="98">
        <v>0</v>
      </c>
      <c r="Z44" s="99">
        <f t="shared" si="17"/>
        <v>0</v>
      </c>
    </row>
    <row r="45" spans="1:26" ht="29.25" customHeight="1" x14ac:dyDescent="0.2">
      <c r="A45" s="221" t="s">
        <v>404</v>
      </c>
      <c r="B45" s="221"/>
      <c r="C45" s="221"/>
      <c r="D45" s="221"/>
      <c r="E45" s="221"/>
      <c r="F45" s="221"/>
      <c r="G45" s="94">
        <v>37</v>
      </c>
      <c r="H45" s="96">
        <v>0</v>
      </c>
      <c r="I45" s="96">
        <v>0</v>
      </c>
      <c r="J45" s="96">
        <v>0</v>
      </c>
      <c r="K45" s="96">
        <v>0</v>
      </c>
      <c r="L45" s="96">
        <v>0</v>
      </c>
      <c r="M45" s="96">
        <v>0</v>
      </c>
      <c r="N45" s="96">
        <v>0</v>
      </c>
      <c r="O45" s="96">
        <v>0</v>
      </c>
      <c r="P45" s="96">
        <v>0</v>
      </c>
      <c r="Q45" s="96">
        <v>0</v>
      </c>
      <c r="R45" s="97">
        <v>0</v>
      </c>
      <c r="S45" s="97">
        <v>0</v>
      </c>
      <c r="T45" s="97">
        <v>0</v>
      </c>
      <c r="U45" s="97">
        <v>0</v>
      </c>
      <c r="V45" s="97">
        <v>0</v>
      </c>
      <c r="W45" s="97">
        <v>0</v>
      </c>
      <c r="X45" s="99">
        <f t="shared" si="18"/>
        <v>0</v>
      </c>
      <c r="Y45" s="98">
        <v>0</v>
      </c>
      <c r="Z45" s="99">
        <f t="shared" si="17"/>
        <v>0</v>
      </c>
    </row>
    <row r="46" spans="1:26" ht="21" customHeight="1" x14ac:dyDescent="0.2">
      <c r="A46" s="221" t="s">
        <v>405</v>
      </c>
      <c r="B46" s="221"/>
      <c r="C46" s="221"/>
      <c r="D46" s="221"/>
      <c r="E46" s="221"/>
      <c r="F46" s="221"/>
      <c r="G46" s="94">
        <v>38</v>
      </c>
      <c r="H46" s="96">
        <v>0</v>
      </c>
      <c r="I46" s="96">
        <v>0</v>
      </c>
      <c r="J46" s="96">
        <v>0</v>
      </c>
      <c r="K46" s="96">
        <v>0</v>
      </c>
      <c r="L46" s="96">
        <v>0</v>
      </c>
      <c r="M46" s="96">
        <v>0</v>
      </c>
      <c r="N46" s="97">
        <v>0</v>
      </c>
      <c r="O46" s="97">
        <v>0</v>
      </c>
      <c r="P46" s="97">
        <v>0</v>
      </c>
      <c r="Q46" s="97">
        <v>0</v>
      </c>
      <c r="R46" s="97">
        <v>0</v>
      </c>
      <c r="S46" s="97">
        <v>0</v>
      </c>
      <c r="T46" s="97">
        <v>0</v>
      </c>
      <c r="U46" s="97">
        <v>0</v>
      </c>
      <c r="V46" s="97">
        <v>0</v>
      </c>
      <c r="W46" s="97">
        <v>0</v>
      </c>
      <c r="X46" s="99">
        <f t="shared" si="18"/>
        <v>0</v>
      </c>
      <c r="Y46" s="98">
        <v>0</v>
      </c>
      <c r="Z46" s="99">
        <f t="shared" si="17"/>
        <v>0</v>
      </c>
    </row>
    <row r="47" spans="1:26" x14ac:dyDescent="0.2">
      <c r="A47" s="221" t="s">
        <v>406</v>
      </c>
      <c r="B47" s="221"/>
      <c r="C47" s="221"/>
      <c r="D47" s="221"/>
      <c r="E47" s="221"/>
      <c r="F47" s="221"/>
      <c r="G47" s="94">
        <v>39</v>
      </c>
      <c r="H47" s="96">
        <v>0</v>
      </c>
      <c r="I47" s="96">
        <v>0</v>
      </c>
      <c r="J47" s="96">
        <v>0</v>
      </c>
      <c r="K47" s="96">
        <v>0</v>
      </c>
      <c r="L47" s="96">
        <v>0</v>
      </c>
      <c r="M47" s="96">
        <v>0</v>
      </c>
      <c r="N47" s="97">
        <v>-31445.119999999999</v>
      </c>
      <c r="O47" s="97">
        <v>0</v>
      </c>
      <c r="P47" s="97">
        <v>0</v>
      </c>
      <c r="Q47" s="97">
        <v>0</v>
      </c>
      <c r="R47" s="97">
        <v>0</v>
      </c>
      <c r="S47" s="97">
        <v>0</v>
      </c>
      <c r="T47" s="97">
        <v>0</v>
      </c>
      <c r="U47" s="97">
        <v>0</v>
      </c>
      <c r="V47" s="97">
        <v>0</v>
      </c>
      <c r="W47" s="97">
        <v>0</v>
      </c>
      <c r="X47" s="99">
        <f t="shared" si="18"/>
        <v>-31445.119999999999</v>
      </c>
      <c r="Y47" s="98">
        <v>0</v>
      </c>
      <c r="Z47" s="99">
        <f t="shared" si="17"/>
        <v>-31445.119999999999</v>
      </c>
    </row>
    <row r="48" spans="1:26" x14ac:dyDescent="0.2">
      <c r="A48" s="221" t="s">
        <v>407</v>
      </c>
      <c r="B48" s="221"/>
      <c r="C48" s="221"/>
      <c r="D48" s="221"/>
      <c r="E48" s="221"/>
      <c r="F48" s="221"/>
      <c r="G48" s="94">
        <v>40</v>
      </c>
      <c r="H48" s="97">
        <v>0</v>
      </c>
      <c r="I48" s="97">
        <v>0</v>
      </c>
      <c r="J48" s="97">
        <v>0</v>
      </c>
      <c r="K48" s="97">
        <v>0</v>
      </c>
      <c r="L48" s="97">
        <v>0</v>
      </c>
      <c r="M48" s="97">
        <v>0</v>
      </c>
      <c r="N48" s="97">
        <v>0</v>
      </c>
      <c r="O48" s="97">
        <v>0</v>
      </c>
      <c r="P48" s="97">
        <v>0</v>
      </c>
      <c r="Q48" s="97">
        <v>0</v>
      </c>
      <c r="R48" s="97">
        <v>0</v>
      </c>
      <c r="S48" s="97">
        <v>0</v>
      </c>
      <c r="T48" s="97">
        <v>0</v>
      </c>
      <c r="U48" s="97">
        <v>0</v>
      </c>
      <c r="V48" s="97">
        <v>0</v>
      </c>
      <c r="W48" s="97">
        <v>0</v>
      </c>
      <c r="X48" s="99">
        <f t="shared" si="18"/>
        <v>0</v>
      </c>
      <c r="Y48" s="98">
        <v>0</v>
      </c>
      <c r="Z48" s="99">
        <f t="shared" si="17"/>
        <v>0</v>
      </c>
    </row>
    <row r="49" spans="1:26" x14ac:dyDescent="0.2">
      <c r="A49" s="221" t="s">
        <v>408</v>
      </c>
      <c r="B49" s="221"/>
      <c r="C49" s="221"/>
      <c r="D49" s="221"/>
      <c r="E49" s="221"/>
      <c r="F49" s="221"/>
      <c r="G49" s="94">
        <v>41</v>
      </c>
      <c r="H49" s="96">
        <v>0</v>
      </c>
      <c r="I49" s="96">
        <v>0</v>
      </c>
      <c r="J49" s="96">
        <v>0</v>
      </c>
      <c r="K49" s="96">
        <v>0</v>
      </c>
      <c r="L49" s="96">
        <v>0</v>
      </c>
      <c r="M49" s="96">
        <v>0</v>
      </c>
      <c r="N49" s="97">
        <v>38191.26</v>
      </c>
      <c r="O49" s="97">
        <v>0</v>
      </c>
      <c r="P49" s="97">
        <v>0</v>
      </c>
      <c r="Q49" s="97">
        <v>0</v>
      </c>
      <c r="R49" s="97">
        <v>0</v>
      </c>
      <c r="S49" s="97">
        <v>0</v>
      </c>
      <c r="T49" s="97">
        <v>0</v>
      </c>
      <c r="U49" s="97">
        <v>0</v>
      </c>
      <c r="V49" s="97">
        <v>0</v>
      </c>
      <c r="W49" s="97">
        <v>0</v>
      </c>
      <c r="X49" s="99">
        <f t="shared" si="18"/>
        <v>38191.26</v>
      </c>
      <c r="Y49" s="98">
        <v>0</v>
      </c>
      <c r="Z49" s="99">
        <f t="shared" si="17"/>
        <v>38191.26</v>
      </c>
    </row>
    <row r="50" spans="1:26" ht="24" customHeight="1" x14ac:dyDescent="0.2">
      <c r="A50" s="221" t="s">
        <v>409</v>
      </c>
      <c r="B50" s="221"/>
      <c r="C50" s="221"/>
      <c r="D50" s="221"/>
      <c r="E50" s="221"/>
      <c r="F50" s="221"/>
      <c r="G50" s="94">
        <v>42</v>
      </c>
      <c r="H50" s="97">
        <v>0</v>
      </c>
      <c r="I50" s="97">
        <v>-2522292.71</v>
      </c>
      <c r="J50" s="97">
        <v>0</v>
      </c>
      <c r="K50" s="97">
        <v>0</v>
      </c>
      <c r="L50" s="97">
        <v>0</v>
      </c>
      <c r="M50" s="97">
        <v>0</v>
      </c>
      <c r="N50" s="97">
        <v>0</v>
      </c>
      <c r="O50" s="97">
        <v>0</v>
      </c>
      <c r="P50" s="97">
        <v>0</v>
      </c>
      <c r="Q50" s="97">
        <v>0</v>
      </c>
      <c r="R50" s="97">
        <v>0</v>
      </c>
      <c r="S50" s="97">
        <v>0</v>
      </c>
      <c r="T50" s="97">
        <v>0</v>
      </c>
      <c r="U50" s="97">
        <v>0</v>
      </c>
      <c r="V50" s="97">
        <v>356349.25</v>
      </c>
      <c r="W50" s="97">
        <v>0</v>
      </c>
      <c r="X50" s="99">
        <f t="shared" si="18"/>
        <v>-2165943.46</v>
      </c>
      <c r="Y50" s="98">
        <v>0</v>
      </c>
      <c r="Z50" s="99">
        <f t="shared" si="17"/>
        <v>-2165943.46</v>
      </c>
    </row>
    <row r="51" spans="1:26" ht="26.25" customHeight="1" x14ac:dyDescent="0.2">
      <c r="A51" s="221" t="s">
        <v>410</v>
      </c>
      <c r="B51" s="221"/>
      <c r="C51" s="221"/>
      <c r="D51" s="221"/>
      <c r="E51" s="221"/>
      <c r="F51" s="221"/>
      <c r="G51" s="94">
        <v>43</v>
      </c>
      <c r="H51" s="97">
        <v>0</v>
      </c>
      <c r="I51" s="97">
        <v>0</v>
      </c>
      <c r="J51" s="97">
        <v>0</v>
      </c>
      <c r="K51" s="97">
        <v>0</v>
      </c>
      <c r="L51" s="97">
        <v>0</v>
      </c>
      <c r="M51" s="97">
        <v>0</v>
      </c>
      <c r="N51" s="97">
        <v>0</v>
      </c>
      <c r="O51" s="97">
        <v>0</v>
      </c>
      <c r="P51" s="97">
        <v>0</v>
      </c>
      <c r="Q51" s="97">
        <v>0</v>
      </c>
      <c r="R51" s="97">
        <v>0</v>
      </c>
      <c r="S51" s="97">
        <v>0</v>
      </c>
      <c r="T51" s="97">
        <v>0</v>
      </c>
      <c r="U51" s="97">
        <v>0</v>
      </c>
      <c r="V51" s="97">
        <v>0</v>
      </c>
      <c r="W51" s="97">
        <v>0</v>
      </c>
      <c r="X51" s="99">
        <f t="shared" si="18"/>
        <v>0</v>
      </c>
      <c r="Y51" s="98">
        <v>0</v>
      </c>
      <c r="Z51" s="99">
        <f t="shared" si="17"/>
        <v>0</v>
      </c>
    </row>
    <row r="52" spans="1:26" ht="22.5" customHeight="1" x14ac:dyDescent="0.2">
      <c r="A52" s="221" t="s">
        <v>411</v>
      </c>
      <c r="B52" s="221"/>
      <c r="C52" s="221"/>
      <c r="D52" s="221"/>
      <c r="E52" s="221"/>
      <c r="F52" s="221"/>
      <c r="G52" s="94">
        <v>44</v>
      </c>
      <c r="H52" s="97">
        <v>0</v>
      </c>
      <c r="I52" s="97">
        <v>0</v>
      </c>
      <c r="J52" s="97">
        <v>0</v>
      </c>
      <c r="K52" s="97">
        <v>0</v>
      </c>
      <c r="L52" s="97">
        <v>0</v>
      </c>
      <c r="M52" s="97">
        <v>0</v>
      </c>
      <c r="N52" s="97">
        <v>0</v>
      </c>
      <c r="O52" s="97">
        <v>0</v>
      </c>
      <c r="P52" s="97">
        <v>0</v>
      </c>
      <c r="Q52" s="97">
        <v>0</v>
      </c>
      <c r="R52" s="97">
        <v>0</v>
      </c>
      <c r="S52" s="97">
        <v>0</v>
      </c>
      <c r="T52" s="97">
        <v>0</v>
      </c>
      <c r="U52" s="97">
        <v>0</v>
      </c>
      <c r="V52" s="97">
        <v>0</v>
      </c>
      <c r="W52" s="97">
        <v>0</v>
      </c>
      <c r="X52" s="99">
        <f t="shared" si="18"/>
        <v>0</v>
      </c>
      <c r="Y52" s="98">
        <v>0</v>
      </c>
      <c r="Z52" s="99">
        <f t="shared" si="17"/>
        <v>0</v>
      </c>
    </row>
    <row r="53" spans="1:26" x14ac:dyDescent="0.2">
      <c r="A53" s="221" t="s">
        <v>412</v>
      </c>
      <c r="B53" s="221"/>
      <c r="C53" s="221"/>
      <c r="D53" s="221"/>
      <c r="E53" s="221"/>
      <c r="F53" s="221"/>
      <c r="G53" s="94">
        <v>45</v>
      </c>
      <c r="H53" s="97">
        <v>0</v>
      </c>
      <c r="I53" s="97">
        <v>0</v>
      </c>
      <c r="J53" s="97">
        <v>0</v>
      </c>
      <c r="K53" s="97">
        <v>0</v>
      </c>
      <c r="L53" s="97">
        <v>859806.1</v>
      </c>
      <c r="M53" s="97">
        <v>0</v>
      </c>
      <c r="N53" s="97">
        <v>0</v>
      </c>
      <c r="O53" s="97">
        <v>0</v>
      </c>
      <c r="P53" s="97">
        <v>0</v>
      </c>
      <c r="Q53" s="97">
        <v>0</v>
      </c>
      <c r="R53" s="97">
        <v>0</v>
      </c>
      <c r="S53" s="97">
        <v>0</v>
      </c>
      <c r="T53" s="97">
        <v>0</v>
      </c>
      <c r="U53" s="97">
        <v>0</v>
      </c>
      <c r="V53" s="97">
        <v>-300736.28000000003</v>
      </c>
      <c r="W53" s="97">
        <v>0</v>
      </c>
      <c r="X53" s="99">
        <f t="shared" si="18"/>
        <v>-1160542.3799999999</v>
      </c>
      <c r="Y53" s="98">
        <v>0</v>
      </c>
      <c r="Z53" s="99">
        <f t="shared" si="17"/>
        <v>-1160542.3799999999</v>
      </c>
    </row>
    <row r="54" spans="1:26" x14ac:dyDescent="0.2">
      <c r="A54" s="221" t="s">
        <v>413</v>
      </c>
      <c r="B54" s="221"/>
      <c r="C54" s="221"/>
      <c r="D54" s="221"/>
      <c r="E54" s="221"/>
      <c r="F54" s="221"/>
      <c r="G54" s="94">
        <v>46</v>
      </c>
      <c r="H54" s="97">
        <v>0</v>
      </c>
      <c r="I54" s="97">
        <v>0</v>
      </c>
      <c r="J54" s="97">
        <v>0</v>
      </c>
      <c r="K54" s="97">
        <v>0</v>
      </c>
      <c r="L54" s="97">
        <v>-4887868.43</v>
      </c>
      <c r="M54" s="97">
        <v>0</v>
      </c>
      <c r="N54" s="97">
        <v>0</v>
      </c>
      <c r="O54" s="97">
        <v>0</v>
      </c>
      <c r="P54" s="97">
        <v>0</v>
      </c>
      <c r="Q54" s="97">
        <v>0</v>
      </c>
      <c r="R54" s="97">
        <v>0</v>
      </c>
      <c r="S54" s="97">
        <v>0</v>
      </c>
      <c r="T54" s="97">
        <v>0</v>
      </c>
      <c r="U54" s="97">
        <v>0</v>
      </c>
      <c r="V54" s="97">
        <v>0</v>
      </c>
      <c r="W54" s="97">
        <v>0</v>
      </c>
      <c r="X54" s="99">
        <f t="shared" si="18"/>
        <v>4887868.43</v>
      </c>
      <c r="Y54" s="98">
        <v>0</v>
      </c>
      <c r="Z54" s="99">
        <f t="shared" si="17"/>
        <v>4887868.43</v>
      </c>
    </row>
    <row r="55" spans="1:26" x14ac:dyDescent="0.2">
      <c r="A55" s="221" t="s">
        <v>425</v>
      </c>
      <c r="B55" s="221"/>
      <c r="C55" s="221"/>
      <c r="D55" s="221"/>
      <c r="E55" s="221"/>
      <c r="F55" s="221"/>
      <c r="G55" s="94">
        <v>47</v>
      </c>
      <c r="H55" s="97">
        <v>0</v>
      </c>
      <c r="I55" s="97">
        <v>0</v>
      </c>
      <c r="J55" s="97">
        <v>0</v>
      </c>
      <c r="K55" s="97">
        <v>0</v>
      </c>
      <c r="L55" s="97">
        <v>0</v>
      </c>
      <c r="M55" s="97">
        <v>0</v>
      </c>
      <c r="N55" s="97">
        <v>0</v>
      </c>
      <c r="O55" s="97">
        <v>0</v>
      </c>
      <c r="P55" s="97">
        <v>0</v>
      </c>
      <c r="Q55" s="97">
        <v>0</v>
      </c>
      <c r="R55" s="97">
        <v>0</v>
      </c>
      <c r="S55" s="97">
        <v>0</v>
      </c>
      <c r="T55" s="97">
        <v>0</v>
      </c>
      <c r="U55" s="97">
        <v>0</v>
      </c>
      <c r="V55" s="97">
        <v>-22578211.199999999</v>
      </c>
      <c r="W55" s="97">
        <v>0</v>
      </c>
      <c r="X55" s="99">
        <f t="shared" si="18"/>
        <v>-22578211.199999999</v>
      </c>
      <c r="Y55" s="98">
        <v>0</v>
      </c>
      <c r="Z55" s="99">
        <f t="shared" si="17"/>
        <v>-22578211.199999999</v>
      </c>
    </row>
    <row r="56" spans="1:26" x14ac:dyDescent="0.2">
      <c r="A56" s="221" t="s">
        <v>415</v>
      </c>
      <c r="B56" s="221"/>
      <c r="C56" s="221"/>
      <c r="D56" s="221"/>
      <c r="E56" s="221"/>
      <c r="F56" s="221"/>
      <c r="G56" s="94">
        <v>48</v>
      </c>
      <c r="H56" s="97">
        <v>0</v>
      </c>
      <c r="I56" s="97">
        <v>0</v>
      </c>
      <c r="J56" s="97">
        <v>0</v>
      </c>
      <c r="K56" s="97">
        <v>0</v>
      </c>
      <c r="L56" s="97">
        <v>0</v>
      </c>
      <c r="M56" s="97">
        <v>0</v>
      </c>
      <c r="N56" s="97">
        <v>0</v>
      </c>
      <c r="O56" s="97">
        <v>0</v>
      </c>
      <c r="P56" s="97">
        <v>0</v>
      </c>
      <c r="Q56" s="97">
        <v>0</v>
      </c>
      <c r="R56" s="97">
        <v>0</v>
      </c>
      <c r="S56" s="97">
        <v>0</v>
      </c>
      <c r="T56" s="97">
        <v>0</v>
      </c>
      <c r="U56" s="97">
        <v>0</v>
      </c>
      <c r="V56" s="97">
        <v>0</v>
      </c>
      <c r="W56" s="97">
        <v>0</v>
      </c>
      <c r="X56" s="99">
        <f t="shared" si="18"/>
        <v>0</v>
      </c>
      <c r="Y56" s="98">
        <v>-1252665.1100000001</v>
      </c>
      <c r="Z56" s="99">
        <f t="shared" si="17"/>
        <v>-1252665.1100000001</v>
      </c>
    </row>
    <row r="57" spans="1:26" x14ac:dyDescent="0.2">
      <c r="A57" s="221" t="s">
        <v>426</v>
      </c>
      <c r="B57" s="221"/>
      <c r="C57" s="221"/>
      <c r="D57" s="221"/>
      <c r="E57" s="221"/>
      <c r="F57" s="221"/>
      <c r="G57" s="94">
        <v>49</v>
      </c>
      <c r="H57" s="97">
        <v>0</v>
      </c>
      <c r="I57" s="97">
        <v>0</v>
      </c>
      <c r="J57" s="97">
        <v>0</v>
      </c>
      <c r="K57" s="97">
        <v>0</v>
      </c>
      <c r="L57" s="97">
        <v>0</v>
      </c>
      <c r="M57" s="97">
        <v>1452485.46</v>
      </c>
      <c r="N57" s="97">
        <v>777828.25</v>
      </c>
      <c r="O57" s="97">
        <v>0</v>
      </c>
      <c r="P57" s="97">
        <v>0</v>
      </c>
      <c r="Q57" s="97">
        <v>0</v>
      </c>
      <c r="R57" s="97">
        <v>0</v>
      </c>
      <c r="S57" s="97">
        <v>0</v>
      </c>
      <c r="T57" s="97">
        <v>0</v>
      </c>
      <c r="U57" s="97">
        <v>0</v>
      </c>
      <c r="V57" s="97">
        <v>-2230313.71</v>
      </c>
      <c r="W57" s="97">
        <v>0</v>
      </c>
      <c r="X57" s="99">
        <f t="shared" si="18"/>
        <v>0</v>
      </c>
      <c r="Y57" s="98">
        <v>0</v>
      </c>
      <c r="Z57" s="99">
        <f t="shared" si="17"/>
        <v>0</v>
      </c>
    </row>
    <row r="58" spans="1:26" x14ac:dyDescent="0.2">
      <c r="A58" s="221" t="s">
        <v>417</v>
      </c>
      <c r="B58" s="221"/>
      <c r="C58" s="221"/>
      <c r="D58" s="221"/>
      <c r="E58" s="221"/>
      <c r="F58" s="221"/>
      <c r="G58" s="94">
        <v>50</v>
      </c>
      <c r="H58" s="97">
        <v>0</v>
      </c>
      <c r="I58" s="97">
        <v>0</v>
      </c>
      <c r="J58" s="97">
        <v>0</v>
      </c>
      <c r="K58" s="97">
        <v>0</v>
      </c>
      <c r="L58" s="97">
        <v>0</v>
      </c>
      <c r="M58" s="97">
        <v>0</v>
      </c>
      <c r="N58" s="97">
        <v>0</v>
      </c>
      <c r="O58" s="97">
        <v>0</v>
      </c>
      <c r="P58" s="97">
        <v>0</v>
      </c>
      <c r="Q58" s="97">
        <v>0</v>
      </c>
      <c r="R58" s="97">
        <v>0</v>
      </c>
      <c r="S58" s="97">
        <v>0</v>
      </c>
      <c r="T58" s="97">
        <v>0</v>
      </c>
      <c r="U58" s="97">
        <v>0</v>
      </c>
      <c r="V58" s="97">
        <v>0</v>
      </c>
      <c r="W58" s="97">
        <v>0</v>
      </c>
      <c r="X58" s="99">
        <f t="shared" si="18"/>
        <v>0</v>
      </c>
      <c r="Y58" s="98">
        <v>0</v>
      </c>
      <c r="Z58" s="99">
        <f t="shared" si="17"/>
        <v>0</v>
      </c>
    </row>
    <row r="59" spans="1:26" ht="24" customHeight="1" x14ac:dyDescent="0.2">
      <c r="A59" s="222" t="s">
        <v>427</v>
      </c>
      <c r="B59" s="222"/>
      <c r="C59" s="222"/>
      <c r="D59" s="222"/>
      <c r="E59" s="222"/>
      <c r="F59" s="222"/>
      <c r="G59" s="95">
        <v>51</v>
      </c>
      <c r="H59" s="100">
        <f>SUM(H39:H58)</f>
        <v>213600090</v>
      </c>
      <c r="I59" s="100">
        <f t="shared" ref="I59:Z59" si="19">SUM(I39:I58)</f>
        <v>14847900.899999999</v>
      </c>
      <c r="J59" s="100">
        <f t="shared" si="19"/>
        <v>16766614.99</v>
      </c>
      <c r="K59" s="100">
        <f t="shared" si="19"/>
        <v>19590484</v>
      </c>
      <c r="L59" s="100">
        <f t="shared" si="19"/>
        <v>4540583.3499999996</v>
      </c>
      <c r="M59" s="100">
        <f t="shared" si="19"/>
        <v>13089430.879999999</v>
      </c>
      <c r="N59" s="100">
        <f t="shared" si="19"/>
        <v>150481121.58999997</v>
      </c>
      <c r="O59" s="100">
        <f t="shared" si="19"/>
        <v>0</v>
      </c>
      <c r="P59" s="100">
        <f t="shared" si="19"/>
        <v>0</v>
      </c>
      <c r="Q59" s="100">
        <f t="shared" si="19"/>
        <v>0</v>
      </c>
      <c r="R59" s="100">
        <f t="shared" si="19"/>
        <v>0</v>
      </c>
      <c r="S59" s="100">
        <f t="shared" si="19"/>
        <v>0</v>
      </c>
      <c r="T59" s="100">
        <f t="shared" si="19"/>
        <v>0</v>
      </c>
      <c r="U59" s="100">
        <f t="shared" si="19"/>
        <v>0</v>
      </c>
      <c r="V59" s="100">
        <f t="shared" si="19"/>
        <v>168855696.66</v>
      </c>
      <c r="W59" s="100">
        <f t="shared" si="19"/>
        <v>135384474.06999999</v>
      </c>
      <c r="X59" s="100">
        <f>SUM(X39:X58)</f>
        <v>728075229.73999989</v>
      </c>
      <c r="Y59" s="100">
        <f t="shared" si="19"/>
        <v>11243215.57</v>
      </c>
      <c r="Z59" s="100">
        <f t="shared" si="19"/>
        <v>739318445.30999994</v>
      </c>
    </row>
    <row r="60" spans="1:26" x14ac:dyDescent="0.2">
      <c r="A60" s="223" t="s">
        <v>419</v>
      </c>
      <c r="B60" s="224"/>
      <c r="C60" s="224"/>
      <c r="D60" s="224"/>
      <c r="E60" s="224"/>
      <c r="F60" s="224"/>
      <c r="G60" s="224"/>
      <c r="H60" s="224"/>
      <c r="I60" s="224"/>
      <c r="J60" s="224"/>
      <c r="K60" s="224"/>
      <c r="L60" s="224"/>
      <c r="M60" s="224"/>
      <c r="N60" s="224"/>
      <c r="O60" s="224"/>
      <c r="P60" s="224"/>
      <c r="Q60" s="224"/>
      <c r="R60" s="224"/>
      <c r="S60" s="224"/>
      <c r="T60" s="224"/>
      <c r="U60" s="224"/>
      <c r="V60" s="224"/>
      <c r="W60" s="224"/>
      <c r="X60" s="224"/>
      <c r="Y60" s="224"/>
      <c r="Z60" s="224"/>
    </row>
    <row r="61" spans="1:26" ht="31.5" customHeight="1" x14ac:dyDescent="0.2">
      <c r="A61" s="220" t="s">
        <v>428</v>
      </c>
      <c r="B61" s="220"/>
      <c r="C61" s="220"/>
      <c r="D61" s="220"/>
      <c r="E61" s="220"/>
      <c r="F61" s="220"/>
      <c r="G61" s="95">
        <v>52</v>
      </c>
      <c r="H61" s="100">
        <f>SUM(H41:H49)</f>
        <v>0</v>
      </c>
      <c r="I61" s="100">
        <f t="shared" ref="I61:Z61" si="20">SUM(I41:I49)</f>
        <v>0</v>
      </c>
      <c r="J61" s="100">
        <f t="shared" si="20"/>
        <v>0</v>
      </c>
      <c r="K61" s="100">
        <f t="shared" si="20"/>
        <v>0</v>
      </c>
      <c r="L61" s="100">
        <f t="shared" si="20"/>
        <v>0</v>
      </c>
      <c r="M61" s="100">
        <f t="shared" si="20"/>
        <v>0</v>
      </c>
      <c r="N61" s="100">
        <f t="shared" si="20"/>
        <v>243661.34000000003</v>
      </c>
      <c r="O61" s="100">
        <f t="shared" si="20"/>
        <v>0</v>
      </c>
      <c r="P61" s="100">
        <f t="shared" si="20"/>
        <v>0</v>
      </c>
      <c r="Q61" s="100">
        <f t="shared" si="20"/>
        <v>0</v>
      </c>
      <c r="R61" s="100">
        <f t="shared" si="20"/>
        <v>0</v>
      </c>
      <c r="S61" s="100">
        <f t="shared" si="20"/>
        <v>0</v>
      </c>
      <c r="T61" s="100">
        <f t="shared" si="20"/>
        <v>0</v>
      </c>
      <c r="U61" s="100">
        <f t="shared" ref="U61" si="21">SUM(U41:U49)</f>
        <v>0</v>
      </c>
      <c r="V61" s="100">
        <f t="shared" si="20"/>
        <v>0</v>
      </c>
      <c r="W61" s="100">
        <f t="shared" si="20"/>
        <v>0</v>
      </c>
      <c r="X61" s="100">
        <f>SUM(X41:X49)</f>
        <v>243661.34000000003</v>
      </c>
      <c r="Y61" s="100">
        <f t="shared" si="20"/>
        <v>398.02</v>
      </c>
      <c r="Z61" s="100">
        <f t="shared" si="20"/>
        <v>244059.36000000002</v>
      </c>
    </row>
    <row r="62" spans="1:26" ht="27.75" customHeight="1" x14ac:dyDescent="0.2">
      <c r="A62" s="220" t="s">
        <v>429</v>
      </c>
      <c r="B62" s="220"/>
      <c r="C62" s="220"/>
      <c r="D62" s="220"/>
      <c r="E62" s="220"/>
      <c r="F62" s="220"/>
      <c r="G62" s="95">
        <v>53</v>
      </c>
      <c r="H62" s="100">
        <f>H40+H61</f>
        <v>0</v>
      </c>
      <c r="I62" s="100">
        <f t="shared" ref="I62:Z62" si="22">I40+I61</f>
        <v>0</v>
      </c>
      <c r="J62" s="100">
        <f t="shared" si="22"/>
        <v>0</v>
      </c>
      <c r="K62" s="100">
        <f t="shared" si="22"/>
        <v>0</v>
      </c>
      <c r="L62" s="100">
        <f t="shared" si="22"/>
        <v>0</v>
      </c>
      <c r="M62" s="100">
        <f t="shared" si="22"/>
        <v>0</v>
      </c>
      <c r="N62" s="100">
        <f t="shared" si="22"/>
        <v>243661.34000000003</v>
      </c>
      <c r="O62" s="100">
        <f t="shared" si="22"/>
        <v>0</v>
      </c>
      <c r="P62" s="100">
        <f t="shared" si="22"/>
        <v>0</v>
      </c>
      <c r="Q62" s="100">
        <f t="shared" si="22"/>
        <v>0</v>
      </c>
      <c r="R62" s="100">
        <f t="shared" si="22"/>
        <v>0</v>
      </c>
      <c r="S62" s="100">
        <f t="shared" si="22"/>
        <v>0</v>
      </c>
      <c r="T62" s="100">
        <f t="shared" si="22"/>
        <v>0</v>
      </c>
      <c r="U62" s="100">
        <f t="shared" ref="U62" si="23">U40+U61</f>
        <v>0</v>
      </c>
      <c r="V62" s="100">
        <f t="shared" si="22"/>
        <v>0</v>
      </c>
      <c r="W62" s="100">
        <f t="shared" si="22"/>
        <v>135384474.06999999</v>
      </c>
      <c r="X62" s="100">
        <f>X40+X61</f>
        <v>135628135.41</v>
      </c>
      <c r="Y62" s="100">
        <f t="shared" si="22"/>
        <v>1631587.78</v>
      </c>
      <c r="Z62" s="100">
        <f t="shared" si="22"/>
        <v>137259723.19</v>
      </c>
    </row>
    <row r="63" spans="1:26" ht="29.25" customHeight="1" x14ac:dyDescent="0.2">
      <c r="A63" s="220" t="s">
        <v>430</v>
      </c>
      <c r="B63" s="220"/>
      <c r="C63" s="220"/>
      <c r="D63" s="220"/>
      <c r="E63" s="220"/>
      <c r="F63" s="220"/>
      <c r="G63" s="95">
        <v>54</v>
      </c>
      <c r="H63" s="100">
        <f>SUM(H50:H58)</f>
        <v>0</v>
      </c>
      <c r="I63" s="100">
        <f t="shared" ref="I63:Z63" si="24">SUM(I50:I58)</f>
        <v>-2522292.71</v>
      </c>
      <c r="J63" s="100">
        <f t="shared" si="24"/>
        <v>0</v>
      </c>
      <c r="K63" s="100">
        <f t="shared" si="24"/>
        <v>0</v>
      </c>
      <c r="L63" s="100">
        <f t="shared" si="24"/>
        <v>-4028062.3299999996</v>
      </c>
      <c r="M63" s="100">
        <f t="shared" si="24"/>
        <v>1452485.46</v>
      </c>
      <c r="N63" s="100">
        <f t="shared" si="24"/>
        <v>777828.25</v>
      </c>
      <c r="O63" s="100">
        <f t="shared" si="24"/>
        <v>0</v>
      </c>
      <c r="P63" s="100">
        <f t="shared" si="24"/>
        <v>0</v>
      </c>
      <c r="Q63" s="100">
        <f t="shared" si="24"/>
        <v>0</v>
      </c>
      <c r="R63" s="100">
        <f t="shared" si="24"/>
        <v>0</v>
      </c>
      <c r="S63" s="100">
        <f t="shared" si="24"/>
        <v>0</v>
      </c>
      <c r="T63" s="100">
        <f t="shared" si="24"/>
        <v>0</v>
      </c>
      <c r="U63" s="100">
        <f t="shared" ref="U63" si="25">SUM(U50:U58)</f>
        <v>0</v>
      </c>
      <c r="V63" s="100">
        <f t="shared" si="24"/>
        <v>-24752911.940000001</v>
      </c>
      <c r="W63" s="100">
        <f t="shared" si="24"/>
        <v>0</v>
      </c>
      <c r="X63" s="100">
        <f>SUM(X50:X58)</f>
        <v>-21016828.609999999</v>
      </c>
      <c r="Y63" s="100">
        <f t="shared" si="24"/>
        <v>-1252665.1100000001</v>
      </c>
      <c r="Z63" s="100">
        <f t="shared" si="24"/>
        <v>-22269493.719999999</v>
      </c>
    </row>
  </sheetData>
  <protectedRanges>
    <protectedRange sqref="E2" name="Range1_1"/>
    <protectedRange sqref="G2" name="Range1"/>
  </protectedRanges>
  <mergeCells count="66">
    <mergeCell ref="A1:J1"/>
    <mergeCell ref="C2:D2"/>
    <mergeCell ref="A9:F9"/>
    <mergeCell ref="A10:F10"/>
    <mergeCell ref="A8:F8"/>
    <mergeCell ref="A3:F4"/>
    <mergeCell ref="G3:G4"/>
    <mergeCell ref="H3:X3"/>
    <mergeCell ref="A11:F11"/>
    <mergeCell ref="A12:F12"/>
    <mergeCell ref="A23:F23"/>
    <mergeCell ref="A13:F13"/>
    <mergeCell ref="A14:F14"/>
    <mergeCell ref="A15:F15"/>
    <mergeCell ref="A16:F16"/>
    <mergeCell ref="Y3:Y4"/>
    <mergeCell ref="Z3:Z4"/>
    <mergeCell ref="A5:F5"/>
    <mergeCell ref="A6:Z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Z31"/>
    <mergeCell ref="A32:F32"/>
    <mergeCell ref="A33:F33"/>
    <mergeCell ref="A34:F34"/>
    <mergeCell ref="A35:Z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Z60"/>
    <mergeCell ref="A61:F61"/>
  </mergeCells>
  <conditionalFormatting sqref="H11:W29">
    <cfRule type="cellIs" dxfId="1" priority="2" stopIfTrue="1" operator="notEqual">
      <formula>ROUND(H11,0)</formula>
    </cfRule>
  </conditionalFormatting>
  <conditionalFormatting sqref="H40:W58">
    <cfRule type="cellIs" dxfId="0" priority="1" stopIfTrue="1" operator="notEqual">
      <formula>ROUND(H40,0)</formula>
    </cfRule>
  </conditionalFormatting>
  <dataValidations count="4">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Incorrect entry" error="You can enter only positive whole numbers."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Incorrect entry" error="You can enter only whole numbers."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Incorrect entry" error="You can enter only whole numbers."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rintOptions horizontalCentered="1"/>
  <pageMargins left="0.15748031496062992" right="0.15748031496062992" top="0.19685039370078741" bottom="0.78740157480314965" header="0.51181102362204722" footer="0.51181102362204722"/>
  <pageSetup paperSize="9" scale="42"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30"/>
  <sheetViews>
    <sheetView view="pageBreakPreview" zoomScaleNormal="100" zoomScaleSheetLayoutView="100" workbookViewId="0">
      <selection activeCell="Q2" sqref="Q2"/>
    </sheetView>
  </sheetViews>
  <sheetFormatPr defaultRowHeight="12.75" x14ac:dyDescent="0.2"/>
  <cols>
    <col min="8" max="8" width="15" customWidth="1"/>
    <col min="9" max="9" width="13.28515625" customWidth="1"/>
    <col min="10" max="10" width="19" customWidth="1"/>
  </cols>
  <sheetData>
    <row r="1" spans="1:10" ht="75.75" customHeight="1" x14ac:dyDescent="0.2">
      <c r="A1" s="236" t="s">
        <v>477</v>
      </c>
      <c r="B1" s="237"/>
      <c r="C1" s="237"/>
      <c r="D1" s="237"/>
      <c r="E1" s="237"/>
      <c r="F1" s="237"/>
      <c r="G1" s="237"/>
      <c r="H1" s="237"/>
      <c r="I1" s="237"/>
      <c r="J1" s="237"/>
    </row>
    <row r="2" spans="1:10" ht="78.75" customHeight="1" x14ac:dyDescent="0.2">
      <c r="A2" s="237"/>
      <c r="B2" s="237"/>
      <c r="C2" s="237"/>
      <c r="D2" s="237"/>
      <c r="E2" s="237"/>
      <c r="F2" s="237"/>
      <c r="G2" s="237"/>
      <c r="H2" s="237"/>
      <c r="I2" s="237"/>
      <c r="J2" s="237"/>
    </row>
    <row r="3" spans="1:10" ht="57" customHeight="1" x14ac:dyDescent="0.2">
      <c r="A3" s="237"/>
      <c r="B3" s="237"/>
      <c r="C3" s="237"/>
      <c r="D3" s="237"/>
      <c r="E3" s="237"/>
      <c r="F3" s="237"/>
      <c r="G3" s="237"/>
      <c r="H3" s="237"/>
      <c r="I3" s="237"/>
      <c r="J3" s="237"/>
    </row>
    <row r="4" spans="1:10" ht="90" customHeight="1" x14ac:dyDescent="0.2">
      <c r="A4" s="237"/>
      <c r="B4" s="237"/>
      <c r="C4" s="237"/>
      <c r="D4" s="237"/>
      <c r="E4" s="237"/>
      <c r="F4" s="237"/>
      <c r="G4" s="237"/>
      <c r="H4" s="237"/>
      <c r="I4" s="237"/>
      <c r="J4" s="237"/>
    </row>
    <row r="5" spans="1:10" ht="90" customHeight="1" x14ac:dyDescent="0.2">
      <c r="A5" s="237"/>
      <c r="B5" s="237"/>
      <c r="C5" s="237"/>
      <c r="D5" s="237"/>
      <c r="E5" s="237"/>
      <c r="F5" s="237"/>
      <c r="G5" s="237"/>
      <c r="H5" s="237"/>
      <c r="I5" s="237"/>
      <c r="J5" s="237"/>
    </row>
    <row r="6" spans="1:10" ht="57" customHeight="1" x14ac:dyDescent="0.2">
      <c r="A6" s="237"/>
      <c r="B6" s="237"/>
      <c r="C6" s="237"/>
      <c r="D6" s="237"/>
      <c r="E6" s="237"/>
      <c r="F6" s="237"/>
      <c r="G6" s="237"/>
      <c r="H6" s="237"/>
      <c r="I6" s="237"/>
      <c r="J6" s="237"/>
    </row>
    <row r="7" spans="1:10" ht="54.75" customHeight="1" x14ac:dyDescent="0.2">
      <c r="A7" s="237"/>
      <c r="B7" s="237"/>
      <c r="C7" s="237"/>
      <c r="D7" s="237"/>
      <c r="E7" s="237"/>
      <c r="F7" s="237"/>
      <c r="G7" s="237"/>
      <c r="H7" s="237"/>
      <c r="I7" s="237"/>
      <c r="J7" s="237"/>
    </row>
    <row r="8" spans="1:10" ht="94.5" customHeight="1" x14ac:dyDescent="0.2">
      <c r="A8" s="237"/>
      <c r="B8" s="237"/>
      <c r="C8" s="237"/>
      <c r="D8" s="237"/>
      <c r="E8" s="237"/>
      <c r="F8" s="237"/>
      <c r="G8" s="237"/>
      <c r="H8" s="237"/>
      <c r="I8" s="237"/>
      <c r="J8" s="237"/>
    </row>
    <row r="9" spans="1:10" ht="95.25" customHeight="1" x14ac:dyDescent="0.2">
      <c r="A9" s="237"/>
      <c r="B9" s="237"/>
      <c r="C9" s="237"/>
      <c r="D9" s="237"/>
      <c r="E9" s="237"/>
      <c r="F9" s="237"/>
      <c r="G9" s="237"/>
      <c r="H9" s="237"/>
      <c r="I9" s="237"/>
      <c r="J9" s="237"/>
    </row>
    <row r="10" spans="1:10" ht="90.75" customHeight="1" x14ac:dyDescent="0.2">
      <c r="A10" s="237"/>
      <c r="B10" s="237"/>
      <c r="C10" s="237"/>
      <c r="D10" s="237"/>
      <c r="E10" s="237"/>
      <c r="F10" s="237"/>
      <c r="G10" s="237"/>
      <c r="H10" s="237"/>
      <c r="I10" s="237"/>
      <c r="J10" s="237"/>
    </row>
    <row r="11" spans="1:10" ht="68.25" customHeight="1" x14ac:dyDescent="0.2">
      <c r="A11" s="237"/>
      <c r="B11" s="237"/>
      <c r="C11" s="237"/>
      <c r="D11" s="237"/>
      <c r="E11" s="237"/>
      <c r="F11" s="237"/>
      <c r="G11" s="237"/>
      <c r="H11" s="237"/>
      <c r="I11" s="237"/>
      <c r="J11" s="237"/>
    </row>
    <row r="12" spans="1:10" ht="48" customHeight="1" x14ac:dyDescent="0.2">
      <c r="A12" s="237"/>
      <c r="B12" s="237"/>
      <c r="C12" s="237"/>
      <c r="D12" s="237"/>
      <c r="E12" s="237"/>
      <c r="F12" s="237"/>
      <c r="G12" s="237"/>
      <c r="H12" s="237"/>
      <c r="I12" s="237"/>
      <c r="J12" s="237"/>
    </row>
    <row r="13" spans="1:10" ht="92.25" customHeight="1" x14ac:dyDescent="0.2">
      <c r="A13" s="237"/>
      <c r="B13" s="237"/>
      <c r="C13" s="237"/>
      <c r="D13" s="237"/>
      <c r="E13" s="237"/>
      <c r="F13" s="237"/>
      <c r="G13" s="237"/>
      <c r="H13" s="237"/>
      <c r="I13" s="237"/>
      <c r="J13" s="237"/>
    </row>
    <row r="14" spans="1:10" ht="121.5" customHeight="1" x14ac:dyDescent="0.2">
      <c r="A14" s="237"/>
      <c r="B14" s="237"/>
      <c r="C14" s="237"/>
      <c r="D14" s="237"/>
      <c r="E14" s="237"/>
      <c r="F14" s="237"/>
      <c r="G14" s="237"/>
      <c r="H14" s="237"/>
      <c r="I14" s="237"/>
      <c r="J14" s="237"/>
    </row>
    <row r="15" spans="1:10" ht="92.25" customHeight="1" x14ac:dyDescent="0.2">
      <c r="A15" s="237"/>
      <c r="B15" s="237"/>
      <c r="C15" s="237"/>
      <c r="D15" s="237"/>
      <c r="E15" s="237"/>
      <c r="F15" s="237"/>
      <c r="G15" s="237"/>
      <c r="H15" s="237"/>
      <c r="I15" s="237"/>
      <c r="J15" s="237"/>
    </row>
    <row r="16" spans="1:10" ht="109.5" customHeight="1" x14ac:dyDescent="0.2">
      <c r="A16" s="237"/>
      <c r="B16" s="237"/>
      <c r="C16" s="237"/>
      <c r="D16" s="237"/>
      <c r="E16" s="237"/>
      <c r="F16" s="237"/>
      <c r="G16" s="237"/>
      <c r="H16" s="237"/>
      <c r="I16" s="237"/>
      <c r="J16" s="237"/>
    </row>
    <row r="17" spans="1:10" ht="99.75" customHeight="1" x14ac:dyDescent="0.2">
      <c r="A17" s="237"/>
      <c r="B17" s="237"/>
      <c r="C17" s="237"/>
      <c r="D17" s="237"/>
      <c r="E17" s="237"/>
      <c r="F17" s="237"/>
      <c r="G17" s="237"/>
      <c r="H17" s="237"/>
      <c r="I17" s="237"/>
      <c r="J17" s="237"/>
    </row>
    <row r="18" spans="1:10" ht="102" customHeight="1" x14ac:dyDescent="0.2">
      <c r="A18" s="237"/>
      <c r="B18" s="237"/>
      <c r="C18" s="237"/>
      <c r="D18" s="237"/>
      <c r="E18" s="237"/>
      <c r="F18" s="237"/>
      <c r="G18" s="237"/>
      <c r="H18" s="237"/>
      <c r="I18" s="237"/>
      <c r="J18" s="237"/>
    </row>
    <row r="19" spans="1:10" ht="113.25" customHeight="1" x14ac:dyDescent="0.2">
      <c r="A19" s="237"/>
      <c r="B19" s="237"/>
      <c r="C19" s="237"/>
      <c r="D19" s="237"/>
      <c r="E19" s="237"/>
      <c r="F19" s="237"/>
      <c r="G19" s="237"/>
      <c r="H19" s="237"/>
      <c r="I19" s="237"/>
      <c r="J19" s="237"/>
    </row>
    <row r="20" spans="1:10" ht="147.75" customHeight="1" x14ac:dyDescent="0.2">
      <c r="A20" s="237"/>
      <c r="B20" s="237"/>
      <c r="C20" s="237"/>
      <c r="D20" s="237"/>
      <c r="E20" s="237"/>
      <c r="F20" s="237"/>
      <c r="G20" s="237"/>
      <c r="H20" s="237"/>
      <c r="I20" s="237"/>
      <c r="J20" s="237"/>
    </row>
    <row r="21" spans="1:10" ht="117" customHeight="1" x14ac:dyDescent="0.2">
      <c r="A21" s="237"/>
      <c r="B21" s="237"/>
      <c r="C21" s="237"/>
      <c r="D21" s="237"/>
      <c r="E21" s="237"/>
      <c r="F21" s="237"/>
      <c r="G21" s="237"/>
      <c r="H21" s="237"/>
      <c r="I21" s="237"/>
      <c r="J21" s="237"/>
    </row>
    <row r="22" spans="1:10" ht="73.5" customHeight="1" x14ac:dyDescent="0.2">
      <c r="A22" s="237"/>
      <c r="B22" s="237"/>
      <c r="C22" s="237"/>
      <c r="D22" s="237"/>
      <c r="E22" s="237"/>
      <c r="F22" s="237"/>
      <c r="G22" s="237"/>
      <c r="H22" s="237"/>
      <c r="I22" s="237"/>
      <c r="J22" s="237"/>
    </row>
    <row r="23" spans="1:10" ht="115.5" customHeight="1" x14ac:dyDescent="0.2">
      <c r="A23" s="237"/>
      <c r="B23" s="237"/>
      <c r="C23" s="237"/>
      <c r="D23" s="237"/>
      <c r="E23" s="237"/>
      <c r="F23" s="237"/>
      <c r="G23" s="237"/>
      <c r="H23" s="237"/>
      <c r="I23" s="237"/>
      <c r="J23" s="237"/>
    </row>
    <row r="24" spans="1:10" ht="157.5" customHeight="1" x14ac:dyDescent="0.2">
      <c r="A24" s="237"/>
      <c r="B24" s="237"/>
      <c r="C24" s="237"/>
      <c r="D24" s="237"/>
      <c r="E24" s="237"/>
      <c r="F24" s="237"/>
      <c r="G24" s="237"/>
      <c r="H24" s="237"/>
      <c r="I24" s="237"/>
      <c r="J24" s="237"/>
    </row>
    <row r="25" spans="1:10" ht="132" customHeight="1" x14ac:dyDescent="0.2">
      <c r="A25" s="237"/>
      <c r="B25" s="237"/>
      <c r="C25" s="237"/>
      <c r="D25" s="237"/>
      <c r="E25" s="237"/>
      <c r="F25" s="237"/>
      <c r="G25" s="237"/>
      <c r="H25" s="237"/>
      <c r="I25" s="237"/>
      <c r="J25" s="237"/>
    </row>
    <row r="26" spans="1:10" ht="131.25" customHeight="1" x14ac:dyDescent="0.2">
      <c r="A26" s="237"/>
      <c r="B26" s="237"/>
      <c r="C26" s="237"/>
      <c r="D26" s="237"/>
      <c r="E26" s="237"/>
      <c r="F26" s="237"/>
      <c r="G26" s="237"/>
      <c r="H26" s="237"/>
      <c r="I26" s="237"/>
      <c r="J26" s="237"/>
    </row>
    <row r="27" spans="1:10" ht="173.25" customHeight="1" x14ac:dyDescent="0.2">
      <c r="A27" s="237"/>
      <c r="B27" s="237"/>
      <c r="C27" s="237"/>
      <c r="D27" s="237"/>
      <c r="E27" s="237"/>
      <c r="F27" s="237"/>
      <c r="G27" s="237"/>
      <c r="H27" s="237"/>
      <c r="I27" s="237"/>
      <c r="J27" s="237"/>
    </row>
    <row r="28" spans="1:10" ht="141.75" customHeight="1" x14ac:dyDescent="0.2">
      <c r="A28" s="237"/>
      <c r="B28" s="237"/>
      <c r="C28" s="237"/>
      <c r="D28" s="237"/>
      <c r="E28" s="237"/>
      <c r="F28" s="237"/>
      <c r="G28" s="237"/>
      <c r="H28" s="237"/>
      <c r="I28" s="237"/>
      <c r="J28" s="237"/>
    </row>
    <row r="29" spans="1:10" ht="192.75" customHeight="1" x14ac:dyDescent="0.2">
      <c r="A29" s="237"/>
      <c r="B29" s="237"/>
      <c r="C29" s="237"/>
      <c r="D29" s="237"/>
      <c r="E29" s="237"/>
      <c r="F29" s="237"/>
      <c r="G29" s="237"/>
      <c r="H29" s="237"/>
      <c r="I29" s="237"/>
      <c r="J29" s="237"/>
    </row>
    <row r="30" spans="1:10" ht="262.5" customHeight="1" x14ac:dyDescent="0.2">
      <c r="A30" s="237"/>
      <c r="B30" s="237"/>
      <c r="C30" s="237"/>
      <c r="D30" s="237"/>
      <c r="E30" s="237"/>
      <c r="F30" s="237"/>
      <c r="G30" s="237"/>
      <c r="H30" s="237"/>
      <c r="I30" s="237"/>
      <c r="J30" s="237"/>
    </row>
  </sheetData>
  <mergeCells count="1">
    <mergeCell ref="A1:J30"/>
  </mergeCells>
  <pageMargins left="0.70866141732283472" right="0.70866141732283472" top="0.74803149606299213" bottom="0.74803149606299213" header="0.31496062992125984" footer="0.31496062992125984"/>
  <pageSetup paperSize="9" scale="8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zvještaj o nadzoru" ma:contentTypeID="0x010100344FDEB290808B45B3B5F53C1E4A5ED500579C0F676539DC4FABB9EC64CE42C1F1" ma:contentTypeVersion="41" ma:contentTypeDescription="" ma:contentTypeScope="" ma:versionID="30d1648e2fabca322e0a5e0b21f641c0">
  <xsd:schema xmlns:xsd="http://www.w3.org/2001/XMLSchema" xmlns:xs="http://www.w3.org/2001/XMLSchema" xmlns:p="http://schemas.microsoft.com/office/2006/metadata/properties" xmlns:ns2="f00c05a3-a522-4b3b-aeec-75a37a6bc44f" xmlns:ns3="ebeef9ca-c00b-443c-ae4d-d16a6508f86d" targetNamespace="http://schemas.microsoft.com/office/2006/metadata/properties" ma:root="true" ma:fieldsID="de2dd3fbcb25d2683e17969cca422999" ns2:_="" ns3:_="">
    <xsd:import namespace="f00c05a3-a522-4b3b-aeec-75a37a6bc44f"/>
    <xsd:import namespace="ebeef9ca-c00b-443c-ae4d-d16a6508f86d"/>
    <xsd:element name="properties">
      <xsd:complexType>
        <xsd:sequence>
          <xsd:element name="documentManagement">
            <xsd:complexType>
              <xsd:all>
                <xsd:element ref="ns2:BrKolegija"/>
                <xsd:element ref="ns2:Dileme" minOccurs="0"/>
                <xsd:element ref="ns2:Izradio" minOccurs="0"/>
                <xsd:element ref="ns2:NamjenaDokumenta" minOccurs="0"/>
                <xsd:element ref="ns2:Prezentira" minOccurs="0"/>
                <xsd:element ref="ns2:PrijedlogPostupanja" minOccurs="0"/>
                <xsd:element ref="ns2:Sazetak" minOccurs="0"/>
                <xsd:element ref="ns2:StatusDokumenta"/>
                <xsd:element ref="ns2:VrstaDokumenta"/>
                <xsd:element ref="ns2:TipPredmeta" minOccurs="0"/>
                <xsd:element ref="ns2:VrstaPredmeta" minOccurs="0"/>
                <xsd:element ref="ns2:Godina"/>
                <xsd:element ref="ns2:Izreka" minOccurs="0"/>
                <xsd:element ref="ns2:KategorijaPoslovanja" minOccurs="0"/>
                <xsd:element ref="ns3:NaslovTocke" minOccurs="0"/>
                <xsd:element ref="ns3:Za_x0020_arhivu" minOccurs="0"/>
                <xsd:element ref="ns2: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BrKolegija" ma:index="2" ma:displayName="BrKolegija" ma:decimals="2" ma:default="14" ma:description="Broj kolegija u YY.NN formatu (npr. 14.01)" ma:internalName="BrKolegija" ma:readOnly="false" ma:percentage="FALSE">
      <xsd:simpleType>
        <xsd:restriction base="dms:Number">
          <xsd:maxInclusive value="30"/>
          <xsd:minInclusive value="10"/>
        </xsd:restriction>
      </xsd:simpleType>
    </xsd:element>
    <xsd:element name="Dileme" ma:index="3" nillable="true" ma:displayName="Dileme" ma:description="Dileme" ma:hidden="true" ma:internalName="Dileme" ma:readOnly="false">
      <xsd:simpleType>
        <xsd:restriction base="dms:Note"/>
      </xsd:simpleType>
    </xsd:element>
    <xsd:element name="Izradio" ma:index="4" nillable="true" ma:displayName="Izradio" ma:description="Popis osoba koje su izradile dokument" ma:list="UserInfo" ma:SharePointGroup="0" ma:internalName="Izradio"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NamjenaDokumenta" ma:index="5" nillable="true" ma:displayName="NamjenaDokumenta" ma:default="Interno" ma:description="Predviđena namjena dokumenta i/ili njegova objava" ma:internalName="NamjenaDokumenta" ma:readOnly="false" ma:requiredMultiChoice="true">
      <xsd:complexType>
        <xsd:complexContent>
          <xsd:extension base="dms:MultiChoice">
            <xsd:sequence>
              <xsd:element name="Value" maxOccurs="unbounded" minOccurs="0" nillable="true">
                <xsd:simpleType>
                  <xsd:restriction base="dms:Choice">
                    <xsd:enumeration value="Interno"/>
                    <xsd:enumeration value="Kolegij"/>
                    <xsd:enumeration value="Sjednica"/>
                    <xsd:enumeration value="Objava na HANFA.hr"/>
                    <xsd:enumeration value="Objava u NN"/>
                    <xsd:enumeration value="Objava sa sjednica"/>
                  </xsd:restriction>
                </xsd:simpleType>
              </xsd:element>
            </xsd:sequence>
          </xsd:extension>
        </xsd:complexContent>
      </xsd:complexType>
    </xsd:element>
    <xsd:element name="Prezentira" ma:index="6" nillable="true" ma:displayName="Prezentira" ma:description="Popis osoba koje prezentiraju dokument" ma:list="UserInfo" ma:SharePointGroup="0" ma:internalName="Prezentira"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ijedlogPostupanja" ma:index="7" nillable="true" ma:displayName="PrijedlogPostupanja" ma:description="Prijedlog postupanja" ma:hidden="true" ma:internalName="PrijedlogPostupanja" ma:readOnly="false">
      <xsd:simpleType>
        <xsd:restriction base="dms:Note"/>
      </xsd:simpleType>
    </xsd:element>
    <xsd:element name="Sazetak" ma:index="8" nillable="true" ma:displayName="Sazetak" ma:description="Sažetak dokumenta" ma:hidden="true" ma:internalName="Sazetak" ma:readOnly="false">
      <xsd:simpleType>
        <xsd:restriction base="dms:Note"/>
      </xsd:simpleType>
    </xsd:element>
    <xsd:element name="StatusDokumenta" ma:index="9" ma:displayName="StatusDokumenta" ma:default="-" ma:description="Status dokumenta unutar organizacijske jedinice" ma:format="Dropdown" ma:internalName="StatusDokumenta" ma:readOnly="false">
      <xsd:simpleType>
        <xsd:restriction base="dms:Choice">
          <xsd:enumeration value="-"/>
          <xsd:enumeration value="U izradi"/>
          <xsd:enumeration value="Za autorizaciju"/>
          <xsd:enumeration value="Za doraditi"/>
          <xsd:enumeration value="Predautorizirano"/>
          <xsd:enumeration value="Autorizirano"/>
          <xsd:enumeration value="Finalno"/>
        </xsd:restriction>
      </xsd:simpleType>
    </xsd:element>
    <xsd:element name="VrstaDokumenta" ma:index="10" ma:displayName="VrstaDokumenta" ma:default="-" ma:description="Precizna vrsta dokumenta" ma:format="Dropdown" ma:internalName="VrstaDokumenta" ma:readOnly="false">
      <xsd:simpleType>
        <xsd:restriction base="dms:Choice">
          <xsd:enumeration value="Rješenje"/>
          <xsd:enumeration value="Mišljenje"/>
          <xsd:enumeration value="Odluka"/>
          <xsd:enumeration value="Zaključak"/>
          <xsd:enumeration value="Pravilnik"/>
          <xsd:enumeration value="Pravilnik nacrt (za javnu raspravu)"/>
          <xsd:enumeration value="Tehnička uputa"/>
          <xsd:enumeration value="Kaznena prijava"/>
          <xsd:enumeration value="Optužni prijedlog"/>
          <xsd:enumeration value="Obavijest o nadzoru/ Zahtjev za pokretanje postupka nadzora"/>
          <xsd:enumeration value="Postupovnik (na razini Agencije)"/>
          <xsd:enumeration value="Postupovnik (sektorski)"/>
          <xsd:enumeration value="Zapisnik o nadzoru"/>
          <xsd:enumeration value="Zapisnik o ispitima za zastupnike i posrednike"/>
          <xsd:enumeration value="Metodologija"/>
          <xsd:enumeration value="Izvješće"/>
          <xsd:enumeration value="Analiza"/>
          <xsd:enumeration value="Informacija"/>
          <xsd:enumeration value="Prezentacija"/>
          <xsd:enumeration value="Dopis"/>
          <xsd:enumeration value="Prijedlog nabave (opreme/ usluga)"/>
          <xsd:enumeration value="Prijedlog zapošljavanja"/>
          <xsd:enumeration value="Odgovor na tužbu"/>
          <xsd:enumeration value="Očitovanje na tužbu"/>
          <xsd:enumeration value="-"/>
        </xsd:restriction>
      </xsd:simpleType>
    </xsd:element>
    <xsd:element name="TipPredmeta" ma:index="17" nillable="true" ma:displayName="TipPredmeta" ma:default="-" ma:description="Tip predmeta kojem dokument pripada" ma:format="Dropdown" ma:hidden="true" ma:internalName="TipPredmeta" ma:readOnly="false">
      <xsd:simpleType>
        <xsd:restriction base="dms:Choice">
          <xsd:enumeration value="Upravni"/>
          <xsd:enumeration value="Neupravni"/>
          <xsd:enumeration value="-"/>
        </xsd:restriction>
      </xsd:simpleType>
    </xsd:element>
    <xsd:element name="VrstaPredmeta" ma:index="18" nillable="true" ma:displayName="VrstaPredmeta" ma:default="-" ma:format="Dropdown" ma:hidden="true" ma:internalName="VrstaPredmeta" ma:readOnly="false">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Godina" ma:index="19" ma:displayName="Godina" ma:format="Dropdown" ma:internalName="Godina" ma:readOnly="false">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2022"/>
          <xsd:enumeration value="2023"/>
          <xsd:enumeration value="2024"/>
          <xsd:enumeration value="2025"/>
          <xsd:enumeration value="2026"/>
          <xsd:enumeration value="2027"/>
          <xsd:enumeration value="-"/>
        </xsd:restriction>
      </xsd:simpleType>
    </xsd:element>
    <xsd:element name="Izreka" ma:index="20" nillable="true" ma:displayName="Izreka" ma:hidden="true" ma:internalName="Izreka" ma:readOnly="false">
      <xsd:simpleType>
        <xsd:restriction base="dms:Note"/>
      </xsd:simpleType>
    </xsd:element>
    <xsd:element name="KategorijaPoslovanja" ma:index="21" nillable="true" ma:displayName="KategorijaPoslovanja" ma:default="-" ma:description="Kategorija poslovanja" ma:internalName="KategorijaPoslovanja" ma:readOnly="false"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element name="Stupanj_x0020_tajnosti" ma:index="24"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xsd="http://www.w3.org/2001/XMLSchema" xmlns:xs="http://www.w3.org/2001/XMLSchema" xmlns:dms="http://schemas.microsoft.com/office/2006/documentManagement/types" xmlns:pc="http://schemas.microsoft.com/office/infopath/2007/PartnerControls" targetNamespace="ebeef9ca-c00b-443c-ae4d-d16a6508f86d" elementFormDefault="qualified">
    <xsd:import namespace="http://schemas.microsoft.com/office/2006/documentManagement/types"/>
    <xsd:import namespace="http://schemas.microsoft.com/office/infopath/2007/PartnerControls"/>
    <xsd:element name="NaslovTocke" ma:index="22" nillable="true" ma:displayName="NaslovTocke" ma:internalName="NaslovTocke" ma:readOnly="false">
      <xsd:simpleType>
        <xsd:restriction base="dms:Note"/>
      </xsd:simpleType>
    </xsd:element>
    <xsd:element name="Za_x0020_arhivu" ma:index="23" nillable="true" ma:displayName="Za arhivu" ma:format="Dropdown" ma:internalName="Za_x0020_arhivu" ma:readOnly="false">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VrstaPredmeta xmlns="f00c05a3-a522-4b3b-aeec-75a37a6bc44f">-</VrstaPredmeta>
    <TipPredmeta xmlns="f00c05a3-a522-4b3b-aeec-75a37a6bc44f">-</TipPredmeta>
    <KategorijaPoslovanja xmlns="f00c05a3-a522-4b3b-aeec-75a37a6bc44f">
      <Value>-</Value>
    </KategorijaPoslovanja>
    <Godina xmlns="f00c05a3-a522-4b3b-aeec-75a37a6bc44f">-</Godina>
    <Za_x0020_arhivu xmlns="ebeef9ca-c00b-443c-ae4d-d16a6508f86d" xsi:nil="true"/>
    <Izreka xmlns="f00c05a3-a522-4b3b-aeec-75a37a6bc44f" xsi:nil="true"/>
    <NaslovTocke xmlns="ebeef9ca-c00b-443c-ae4d-d16a6508f86d" xsi:nil="true"/>
    <BrKolegija xmlns="f00c05a3-a522-4b3b-aeec-75a37a6bc44f">14</BrKolegija>
    <Prezentira xmlns="f00c05a3-a522-4b3b-aeec-75a37a6bc44f">
      <UserInfo>
        <DisplayName/>
        <AccountId xsi:nil="true"/>
        <AccountType/>
      </UserInfo>
    </Prezentira>
    <VrstaDokumenta xmlns="f00c05a3-a522-4b3b-aeec-75a37a6bc44f">-</VrstaDokumenta>
    <Dileme xmlns="f00c05a3-a522-4b3b-aeec-75a37a6bc44f" xsi:nil="true"/>
    <StatusDokumenta xmlns="f00c05a3-a522-4b3b-aeec-75a37a6bc44f">-</StatusDokumenta>
    <PrijedlogPostupanja xmlns="f00c05a3-a522-4b3b-aeec-75a37a6bc44f" xsi:nil="true"/>
    <Izradio xmlns="f00c05a3-a522-4b3b-aeec-75a37a6bc44f">
      <UserInfo>
        <DisplayName/>
        <AccountId xsi:nil="true"/>
        <AccountType/>
      </UserInfo>
    </Izradio>
    <Sazetak xmlns="f00c05a3-a522-4b3b-aeec-75a37a6bc44f" xsi:nil="true"/>
    <NamjenaDokumenta xmlns="f00c05a3-a522-4b3b-aeec-75a37a6bc44f">
      <Value>Interno</Value>
    </NamjenaDokumenta>
    <Stupanj_x0020_tajnosti xmlns="f00c05a3-a522-4b3b-aeec-75a37a6bc44f">Interno</Stupanj_x0020_tajnosti>
  </documentManagement>
</p:properties>
</file>

<file path=customXml/itemProps1.xml><?xml version="1.0" encoding="utf-8"?>
<ds:datastoreItem xmlns:ds="http://schemas.openxmlformats.org/officeDocument/2006/customXml" ds:itemID="{10DD32AC-5DC1-4751-BBD4-BFBAAB3034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0c05a3-a522-4b3b-aeec-75a37a6bc44f"/>
    <ds:schemaRef ds:uri="ebeef9ca-c00b-443c-ae4d-d16a6508f8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81DF4A76-605D-40F1-9D34-630BCD81426F}">
  <ds:schemaRefs>
    <ds:schemaRef ds:uri="http://purl.org/dc/dcmitype/"/>
    <ds:schemaRef ds:uri="http://purl.org/dc/elements/1.1/"/>
    <ds:schemaRef ds:uri="f00c05a3-a522-4b3b-aeec-75a37a6bc44f"/>
    <ds:schemaRef ds:uri="http://purl.org/dc/terms/"/>
    <ds:schemaRef ds:uri="http://www.w3.org/XML/1998/namespace"/>
    <ds:schemaRef ds:uri="http://schemas.openxmlformats.org/package/2006/metadata/core-properties"/>
    <ds:schemaRef ds:uri="http://schemas.microsoft.com/office/2006/metadata/properties"/>
    <ds:schemaRef ds:uri="http://schemas.microsoft.com/office/2006/documentManagement/types"/>
    <ds:schemaRef ds:uri="http://schemas.microsoft.com/office/infopath/2007/PartnerControls"/>
    <ds:schemaRef ds:uri="ebeef9ca-c00b-443c-ae4d-d16a6508f86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General data</vt:lpstr>
      <vt:lpstr>Balance sheet</vt:lpstr>
      <vt:lpstr>P&amp;L</vt:lpstr>
      <vt:lpstr>CF_I</vt:lpstr>
      <vt:lpstr>CF_D</vt:lpstr>
      <vt:lpstr>SOCE</vt:lpstr>
      <vt:lpstr>Notes</vt:lpstr>
      <vt:lpstr>'Balance sheet'!Print_Area</vt:lpstr>
      <vt:lpstr>CF_D!Print_Area</vt:lpstr>
      <vt:lpstr>CF_I!Print_Area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Jovanović Mihael</cp:lastModifiedBy>
  <cp:lastPrinted>2026-03-25T08:51:08Z</cp:lastPrinted>
  <dcterms:created xsi:type="dcterms:W3CDTF">2008-10-17T11:51:54Z</dcterms:created>
  <dcterms:modified xsi:type="dcterms:W3CDTF">2026-03-25T08:51:14Z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0x010100344FDEB290808B45B3B5F53C1E4A5ED500579C0F676539DC4FABB9EC64CE42C1F1</vt:lpwstr>
  </property>
</Properties>
</file>