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Računovodstvo\2017\06.2017\TFI\"/>
    </mc:Choice>
  </mc:AlternateContent>
  <bookViews>
    <workbookView xWindow="-15" yWindow="-15" windowWidth="14400" windowHeight="128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36" i="21" l="1"/>
  <c r="K83" i="21" l="1"/>
  <c r="K73" i="21"/>
  <c r="K57" i="21"/>
  <c r="K50" i="21"/>
  <c r="K42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C23" i="14" s="1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I3" i="14" s="1"/>
  <c r="F3" i="14"/>
  <c r="K3" i="14"/>
  <c r="J4" i="14"/>
  <c r="I4" i="14" s="1"/>
  <c r="F4" i="14"/>
  <c r="K4" i="14"/>
  <c r="J5" i="14"/>
  <c r="F5" i="14"/>
  <c r="K5" i="14"/>
  <c r="I5" i="14" s="1"/>
  <c r="J6" i="14"/>
  <c r="F6" i="14"/>
  <c r="K6" i="14"/>
  <c r="J7" i="14"/>
  <c r="F7" i="14"/>
  <c r="K7" i="14"/>
  <c r="J8" i="14"/>
  <c r="I8" i="14" s="1"/>
  <c r="F8" i="14"/>
  <c r="K8" i="14"/>
  <c r="J9" i="14"/>
  <c r="F9" i="14"/>
  <c r="K9" i="14"/>
  <c r="I9" i="14" s="1"/>
  <c r="J10" i="14"/>
  <c r="F10" i="14"/>
  <c r="K10" i="14"/>
  <c r="J11" i="14"/>
  <c r="I11" i="14" s="1"/>
  <c r="F11" i="14"/>
  <c r="K11" i="14"/>
  <c r="J12" i="14"/>
  <c r="I12" i="14" s="1"/>
  <c r="F12" i="14"/>
  <c r="K12" i="14"/>
  <c r="J13" i="14"/>
  <c r="F13" i="14"/>
  <c r="K13" i="14"/>
  <c r="I13" i="14" s="1"/>
  <c r="J14" i="14"/>
  <c r="F14" i="14"/>
  <c r="K14" i="14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J19" i="14"/>
  <c r="I19" i="14" s="1"/>
  <c r="F19" i="14"/>
  <c r="K19" i="14"/>
  <c r="J20" i="14"/>
  <c r="I20" i="14" s="1"/>
  <c r="F20" i="14"/>
  <c r="K20" i="14"/>
  <c r="J21" i="14"/>
  <c r="F21" i="14"/>
  <c r="K21" i="14"/>
  <c r="I21" i="14" s="1"/>
  <c r="J22" i="14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K30" i="14"/>
  <c r="I30" i="14" s="1"/>
  <c r="J31" i="14"/>
  <c r="F31" i="14"/>
  <c r="K31" i="14"/>
  <c r="J32" i="14"/>
  <c r="F32" i="14"/>
  <c r="K32" i="14"/>
  <c r="J33" i="14"/>
  <c r="H33" i="14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J37" i="14"/>
  <c r="I37" i="14" s="1"/>
  <c r="F37" i="14"/>
  <c r="K37" i="14"/>
  <c r="J38" i="14"/>
  <c r="I38" i="14" s="1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F47" i="14"/>
  <c r="K47" i="14"/>
  <c r="J48" i="14"/>
  <c r="F48" i="14"/>
  <c r="K48" i="14"/>
  <c r="I48" i="14" s="1"/>
  <c r="J49" i="14"/>
  <c r="F49" i="14"/>
  <c r="K49" i="14"/>
  <c r="J50" i="14"/>
  <c r="I50" i="14" s="1"/>
  <c r="F50" i="14"/>
  <c r="K50" i="14"/>
  <c r="J51" i="14"/>
  <c r="F51" i="14"/>
  <c r="K51" i="14"/>
  <c r="J52" i="14"/>
  <c r="F52" i="14"/>
  <c r="K52" i="14"/>
  <c r="J53" i="14"/>
  <c r="F53" i="14"/>
  <c r="K53" i="14"/>
  <c r="I53" i="14" s="1"/>
  <c r="J54" i="14"/>
  <c r="F54" i="14"/>
  <c r="K54" i="14"/>
  <c r="I54" i="14" s="1"/>
  <c r="J55" i="14"/>
  <c r="F55" i="14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F59" i="14"/>
  <c r="K59" i="14"/>
  <c r="J60" i="14"/>
  <c r="F60" i="14"/>
  <c r="K60" i="14"/>
  <c r="J61" i="14"/>
  <c r="H61" i="14"/>
  <c r="F61" i="14"/>
  <c r="K61" i="14"/>
  <c r="J62" i="14"/>
  <c r="I62" i="14" s="1"/>
  <c r="F62" i="14"/>
  <c r="K62" i="14"/>
  <c r="J63" i="14"/>
  <c r="F63" i="14"/>
  <c r="K63" i="14"/>
  <c r="I63" i="14" s="1"/>
  <c r="J64" i="14"/>
  <c r="F64" i="14"/>
  <c r="K64" i="14"/>
  <c r="I64" i="14" s="1"/>
  <c r="J65" i="14"/>
  <c r="H65" i="14" s="1"/>
  <c r="F65" i="14"/>
  <c r="K65" i="14"/>
  <c r="J66" i="14"/>
  <c r="F66" i="14"/>
  <c r="K66" i="14"/>
  <c r="J67" i="14"/>
  <c r="F67" i="14"/>
  <c r="K67" i="14"/>
  <c r="J68" i="14"/>
  <c r="F68" i="14"/>
  <c r="K68" i="14"/>
  <c r="J69" i="14"/>
  <c r="I69" i="14" s="1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I76" i="14" s="1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I81" i="14" s="1"/>
  <c r="F81" i="14"/>
  <c r="H81" i="14" s="1"/>
  <c r="K81" i="14"/>
  <c r="J82" i="14"/>
  <c r="F82" i="14"/>
  <c r="K82" i="14"/>
  <c r="I82" i="14" s="1"/>
  <c r="J83" i="14"/>
  <c r="F83" i="14"/>
  <c r="K83" i="14"/>
  <c r="J84" i="14"/>
  <c r="F84" i="14"/>
  <c r="K84" i="14"/>
  <c r="J85" i="14"/>
  <c r="I85" i="14" s="1"/>
  <c r="F85" i="14"/>
  <c r="K85" i="14"/>
  <c r="J86" i="14"/>
  <c r="F86" i="14"/>
  <c r="H86" i="14" s="1"/>
  <c r="K86" i="14"/>
  <c r="I86" i="14" s="1"/>
  <c r="J87" i="14"/>
  <c r="F87" i="14"/>
  <c r="K87" i="14"/>
  <c r="J88" i="14"/>
  <c r="F88" i="14"/>
  <c r="K88" i="14"/>
  <c r="J89" i="14"/>
  <c r="I89" i="14" s="1"/>
  <c r="F89" i="14"/>
  <c r="K89" i="14"/>
  <c r="J90" i="14"/>
  <c r="F90" i="14"/>
  <c r="K90" i="14"/>
  <c r="J91" i="14"/>
  <c r="F91" i="14"/>
  <c r="K91" i="14"/>
  <c r="I91" i="14" s="1"/>
  <c r="J92" i="14"/>
  <c r="I92" i="14" s="1"/>
  <c r="F92" i="14"/>
  <c r="K92" i="14"/>
  <c r="J93" i="14"/>
  <c r="I93" i="14" s="1"/>
  <c r="F93" i="14"/>
  <c r="H93" i="14" s="1"/>
  <c r="K93" i="14"/>
  <c r="J94" i="14"/>
  <c r="F94" i="14"/>
  <c r="K94" i="14"/>
  <c r="J95" i="14"/>
  <c r="F95" i="14"/>
  <c r="K95" i="14"/>
  <c r="J96" i="14"/>
  <c r="F96" i="14"/>
  <c r="K96" i="14"/>
  <c r="J97" i="14"/>
  <c r="I97" i="14" s="1"/>
  <c r="F97" i="14"/>
  <c r="K97" i="14"/>
  <c r="J98" i="14"/>
  <c r="F98" i="14"/>
  <c r="K98" i="14"/>
  <c r="I98" i="14" s="1"/>
  <c r="J99" i="14"/>
  <c r="F99" i="14"/>
  <c r="K99" i="14"/>
  <c r="J100" i="14"/>
  <c r="F100" i="14"/>
  <c r="K100" i="14"/>
  <c r="J101" i="14"/>
  <c r="I101" i="14" s="1"/>
  <c r="F101" i="14"/>
  <c r="K101" i="14"/>
  <c r="J102" i="14"/>
  <c r="F102" i="14"/>
  <c r="K102" i="14"/>
  <c r="I102" i="14" s="1"/>
  <c r="J103" i="14"/>
  <c r="F103" i="14"/>
  <c r="K103" i="14"/>
  <c r="J104" i="14"/>
  <c r="F104" i="14"/>
  <c r="K104" i="14"/>
  <c r="J105" i="14"/>
  <c r="I105" i="14" s="1"/>
  <c r="F105" i="14"/>
  <c r="K105" i="14"/>
  <c r="J106" i="14"/>
  <c r="F106" i="14"/>
  <c r="H106" i="14" s="1"/>
  <c r="K106" i="14"/>
  <c r="J107" i="14"/>
  <c r="F107" i="14"/>
  <c r="K107" i="14"/>
  <c r="I107" i="14" s="1"/>
  <c r="J108" i="14"/>
  <c r="I108" i="14" s="1"/>
  <c r="F108" i="14"/>
  <c r="K108" i="14"/>
  <c r="J109" i="14"/>
  <c r="I109" i="14" s="1"/>
  <c r="F109" i="14"/>
  <c r="H109" i="14" s="1"/>
  <c r="K109" i="14"/>
  <c r="J110" i="14"/>
  <c r="F110" i="14"/>
  <c r="K110" i="14"/>
  <c r="J111" i="14"/>
  <c r="F111" i="14"/>
  <c r="K111" i="14"/>
  <c r="J112" i="14"/>
  <c r="F112" i="14"/>
  <c r="K112" i="14"/>
  <c r="J113" i="14"/>
  <c r="I113" i="14" s="1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I117" i="14" s="1"/>
  <c r="F117" i="14"/>
  <c r="K117" i="14"/>
  <c r="J118" i="14"/>
  <c r="F118" i="14"/>
  <c r="K118" i="14"/>
  <c r="I118" i="14" s="1"/>
  <c r="J119" i="14"/>
  <c r="F119" i="14"/>
  <c r="K119" i="14"/>
  <c r="J120" i="14"/>
  <c r="F120" i="14"/>
  <c r="K120" i="14"/>
  <c r="J121" i="14"/>
  <c r="I121" i="14" s="1"/>
  <c r="F121" i="14"/>
  <c r="K121" i="14"/>
  <c r="J122" i="14"/>
  <c r="F122" i="14"/>
  <c r="K122" i="14"/>
  <c r="J123" i="14"/>
  <c r="F123" i="14"/>
  <c r="K123" i="14"/>
  <c r="I123" i="14" s="1"/>
  <c r="J124" i="14"/>
  <c r="I124" i="14" s="1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I129" i="14" s="1"/>
  <c r="F129" i="14"/>
  <c r="K129" i="14"/>
  <c r="J130" i="14"/>
  <c r="F130" i="14"/>
  <c r="K130" i="14"/>
  <c r="I130" i="14" s="1"/>
  <c r="J131" i="14"/>
  <c r="F131" i="14"/>
  <c r="K131" i="14"/>
  <c r="J132" i="14"/>
  <c r="F132" i="14"/>
  <c r="K132" i="14"/>
  <c r="J133" i="14"/>
  <c r="I133" i="14" s="1"/>
  <c r="F133" i="14"/>
  <c r="K133" i="14"/>
  <c r="J134" i="14"/>
  <c r="F134" i="14"/>
  <c r="K134" i="14"/>
  <c r="I134" i="14" s="1"/>
  <c r="J135" i="14"/>
  <c r="F135" i="14"/>
  <c r="K135" i="14"/>
  <c r="I135" i="14" s="1"/>
  <c r="J136" i="14"/>
  <c r="F136" i="14"/>
  <c r="K136" i="14"/>
  <c r="J137" i="14"/>
  <c r="I137" i="14" s="1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I180" i="14" s="1"/>
  <c r="F180" i="14"/>
  <c r="K180" i="14"/>
  <c r="J181" i="14"/>
  <c r="F181" i="14"/>
  <c r="K181" i="14"/>
  <c r="I181" i="14" s="1"/>
  <c r="J182" i="14"/>
  <c r="F182" i="14"/>
  <c r="K182" i="14"/>
  <c r="J183" i="14"/>
  <c r="H183" i="14" s="1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I186" i="14" s="1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I196" i="14" s="1"/>
  <c r="F196" i="14"/>
  <c r="K196" i="14"/>
  <c r="J197" i="14"/>
  <c r="F197" i="14"/>
  <c r="K197" i="14"/>
  <c r="I197" i="14" s="1"/>
  <c r="J198" i="14"/>
  <c r="F198" i="14"/>
  <c r="K198" i="14"/>
  <c r="J199" i="14"/>
  <c r="H199" i="14" s="1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I202" i="14" s="1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H210" i="14" s="1"/>
  <c r="J211" i="14"/>
  <c r="I211" i="14" s="1"/>
  <c r="F211" i="14"/>
  <c r="K211" i="14"/>
  <c r="J212" i="14"/>
  <c r="I212" i="14" s="1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H218" i="14" s="1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I228" i="14" s="1"/>
  <c r="F228" i="14"/>
  <c r="H228" i="14" s="1"/>
  <c r="K228" i="14"/>
  <c r="J229" i="14"/>
  <c r="F229" i="14"/>
  <c r="K229" i="14"/>
  <c r="I229" i="14" s="1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I234" i="14" s="1"/>
  <c r="J235" i="14"/>
  <c r="I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I238" i="14" s="1"/>
  <c r="J239" i="14"/>
  <c r="I239" i="14" s="1"/>
  <c r="F239" i="14"/>
  <c r="K239" i="14"/>
  <c r="J240" i="14"/>
  <c r="F240" i="14"/>
  <c r="H240" i="14" s="1"/>
  <c r="K240" i="14"/>
  <c r="J241" i="14"/>
  <c r="F241" i="14"/>
  <c r="K241" i="14"/>
  <c r="J242" i="14"/>
  <c r="F242" i="14"/>
  <c r="K242" i="14"/>
  <c r="I242" i="14" s="1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I246" i="14" s="1"/>
  <c r="J247" i="14"/>
  <c r="F247" i="14"/>
  <c r="K247" i="14"/>
  <c r="J248" i="14"/>
  <c r="F248" i="14"/>
  <c r="H248" i="14" s="1"/>
  <c r="K248" i="14"/>
  <c r="J249" i="14"/>
  <c r="F249" i="14"/>
  <c r="K249" i="14"/>
  <c r="H249" i="14" s="1"/>
  <c r="J250" i="14"/>
  <c r="F250" i="14"/>
  <c r="K250" i="14"/>
  <c r="H250" i="14" s="1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I254" i="14" s="1"/>
  <c r="J255" i="14"/>
  <c r="I255" i="14" s="1"/>
  <c r="F255" i="14"/>
  <c r="K255" i="14"/>
  <c r="J256" i="14"/>
  <c r="F256" i="14"/>
  <c r="H256" i="14" s="1"/>
  <c r="K256" i="14"/>
  <c r="J257" i="14"/>
  <c r="F257" i="14"/>
  <c r="K257" i="14"/>
  <c r="J258" i="14"/>
  <c r="F258" i="14"/>
  <c r="K258" i="14"/>
  <c r="H258" i="14" s="1"/>
  <c r="J259" i="14"/>
  <c r="I259" i="14" s="1"/>
  <c r="F259" i="14"/>
  <c r="K259" i="14"/>
  <c r="J260" i="14"/>
  <c r="F260" i="14"/>
  <c r="K260" i="14"/>
  <c r="J261" i="14"/>
  <c r="F261" i="14"/>
  <c r="K261" i="14"/>
  <c r="I261" i="14" s="1"/>
  <c r="J262" i="14"/>
  <c r="F262" i="14"/>
  <c r="K262" i="14"/>
  <c r="I262" i="14" s="1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H269" i="14" s="1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K283" i="14"/>
  <c r="H283" i="14" s="1"/>
  <c r="J284" i="14"/>
  <c r="F284" i="14"/>
  <c r="K284" i="14"/>
  <c r="H284" i="14" s="1"/>
  <c r="J285" i="14"/>
  <c r="F285" i="14"/>
  <c r="K285" i="14"/>
  <c r="H285" i="14" s="1"/>
  <c r="J286" i="14"/>
  <c r="F286" i="14"/>
  <c r="K286" i="14"/>
  <c r="I286" i="14" s="1"/>
  <c r="J287" i="14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K299" i="14"/>
  <c r="J300" i="14"/>
  <c r="F300" i="14"/>
  <c r="K300" i="14"/>
  <c r="J301" i="14"/>
  <c r="F301" i="14"/>
  <c r="K301" i="14"/>
  <c r="H301" i="14" s="1"/>
  <c r="J302" i="14"/>
  <c r="F302" i="14"/>
  <c r="K302" i="14"/>
  <c r="I302" i="14" s="1"/>
  <c r="J303" i="14"/>
  <c r="H303" i="14" s="1"/>
  <c r="F303" i="14"/>
  <c r="K303" i="14"/>
  <c r="J304" i="14"/>
  <c r="H304" i="14" s="1"/>
  <c r="F304" i="14"/>
  <c r="K304" i="14"/>
  <c r="J305" i="14"/>
  <c r="F305" i="14"/>
  <c r="K305" i="14"/>
  <c r="I305" i="14" s="1"/>
  <c r="J306" i="14"/>
  <c r="F306" i="14"/>
  <c r="K306" i="14"/>
  <c r="J307" i="14"/>
  <c r="H307" i="14" s="1"/>
  <c r="F307" i="14"/>
  <c r="K307" i="14"/>
  <c r="J308" i="14"/>
  <c r="F308" i="14"/>
  <c r="K308" i="14"/>
  <c r="J309" i="14"/>
  <c r="F309" i="14"/>
  <c r="K309" i="14"/>
  <c r="J310" i="14"/>
  <c r="F310" i="14"/>
  <c r="K310" i="14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J354" i="14"/>
  <c r="F354" i="14"/>
  <c r="K354" i="14"/>
  <c r="J355" i="14"/>
  <c r="H355" i="14" s="1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F359" i="14"/>
  <c r="K359" i="14"/>
  <c r="J360" i="14"/>
  <c r="F360" i="14"/>
  <c r="K360" i="14"/>
  <c r="J361" i="14"/>
  <c r="F361" i="14"/>
  <c r="K361" i="14"/>
  <c r="J362" i="14"/>
  <c r="F362" i="14"/>
  <c r="K362" i="14"/>
  <c r="J363" i="14"/>
  <c r="F363" i="14"/>
  <c r="K363" i="14"/>
  <c r="J364" i="14"/>
  <c r="F364" i="14"/>
  <c r="K364" i="14"/>
  <c r="J365" i="14"/>
  <c r="H365" i="14" s="1"/>
  <c r="F365" i="14"/>
  <c r="K365" i="14"/>
  <c r="J366" i="14"/>
  <c r="F366" i="14"/>
  <c r="H366" i="14" s="1"/>
  <c r="K366" i="14"/>
  <c r="J367" i="14"/>
  <c r="F367" i="14"/>
  <c r="K367" i="14"/>
  <c r="I367" i="14" s="1"/>
  <c r="J368" i="14"/>
  <c r="F368" i="14"/>
  <c r="K368" i="14"/>
  <c r="J369" i="14"/>
  <c r="H369" i="14" s="1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I375" i="14" s="1"/>
  <c r="J376" i="14"/>
  <c r="F376" i="14"/>
  <c r="K376" i="14"/>
  <c r="I376" i="14" s="1"/>
  <c r="J377" i="14"/>
  <c r="F377" i="14"/>
  <c r="K377" i="14"/>
  <c r="J378" i="14"/>
  <c r="F378" i="14"/>
  <c r="K378" i="14"/>
  <c r="J379" i="14"/>
  <c r="I379" i="14" s="1"/>
  <c r="F379" i="14"/>
  <c r="K379" i="14"/>
  <c r="J380" i="14"/>
  <c r="F380" i="14"/>
  <c r="K380" i="14"/>
  <c r="H380" i="14" s="1"/>
  <c r="J381" i="14"/>
  <c r="F381" i="14"/>
  <c r="K381" i="14"/>
  <c r="J382" i="14"/>
  <c r="H382" i="14" s="1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J390" i="14"/>
  <c r="F390" i="14"/>
  <c r="K390" i="14"/>
  <c r="J391" i="14"/>
  <c r="F391" i="14"/>
  <c r="K391" i="14"/>
  <c r="H391" i="14" s="1"/>
  <c r="J392" i="14"/>
  <c r="F392" i="14"/>
  <c r="K392" i="14"/>
  <c r="I2" i="14"/>
  <c r="I6" i="14"/>
  <c r="I7" i="14"/>
  <c r="I10" i="14"/>
  <c r="I14" i="14"/>
  <c r="I15" i="14"/>
  <c r="I18" i="14"/>
  <c r="I22" i="14"/>
  <c r="I24" i="14"/>
  <c r="I28" i="14"/>
  <c r="I32" i="14"/>
  <c r="I35" i="14"/>
  <c r="I36" i="14"/>
  <c r="I39" i="14"/>
  <c r="I40" i="14"/>
  <c r="I41" i="14"/>
  <c r="I44" i="14"/>
  <c r="I45" i="14"/>
  <c r="I47" i="14"/>
  <c r="I49" i="14"/>
  <c r="I51" i="14"/>
  <c r="I52" i="14"/>
  <c r="I56" i="14"/>
  <c r="I58" i="14"/>
  <c r="I60" i="14"/>
  <c r="I66" i="14"/>
  <c r="I68" i="14"/>
  <c r="I72" i="14"/>
  <c r="I78" i="14"/>
  <c r="I79" i="14"/>
  <c r="I83" i="14"/>
  <c r="I84" i="14"/>
  <c r="I87" i="14"/>
  <c r="I88" i="14"/>
  <c r="I90" i="14"/>
  <c r="I94" i="14"/>
  <c r="I95" i="14"/>
  <c r="I99" i="14"/>
  <c r="I100" i="14"/>
  <c r="I103" i="14"/>
  <c r="I104" i="14"/>
  <c r="I106" i="14"/>
  <c r="I110" i="14"/>
  <c r="I111" i="14"/>
  <c r="I115" i="14"/>
  <c r="I116" i="14"/>
  <c r="I119" i="14"/>
  <c r="I120" i="14"/>
  <c r="I122" i="14"/>
  <c r="I126" i="14"/>
  <c r="I127" i="14"/>
  <c r="I131" i="14"/>
  <c r="I132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3" i="14"/>
  <c r="I184" i="14"/>
  <c r="I188" i="14"/>
  <c r="I190" i="14"/>
  <c r="I192" i="14"/>
  <c r="I194" i="14"/>
  <c r="I198" i="14"/>
  <c r="I199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1" i="14"/>
  <c r="I232" i="14"/>
  <c r="I236" i="14"/>
  <c r="I240" i="14"/>
  <c r="I241" i="14"/>
  <c r="I244" i="14"/>
  <c r="I248" i="14"/>
  <c r="I249" i="14"/>
  <c r="I252" i="14"/>
  <c r="I256" i="14"/>
  <c r="I257" i="14"/>
  <c r="I260" i="14"/>
  <c r="I264" i="14"/>
  <c r="I265" i="14"/>
  <c r="I269" i="14"/>
  <c r="I271" i="14"/>
  <c r="I275" i="14"/>
  <c r="I276" i="14"/>
  <c r="I279" i="14"/>
  <c r="I280" i="14"/>
  <c r="I281" i="14"/>
  <c r="I284" i="14"/>
  <c r="I285" i="14"/>
  <c r="I287" i="14"/>
  <c r="I291" i="14"/>
  <c r="I292" i="14"/>
  <c r="I295" i="14"/>
  <c r="I296" i="14"/>
  <c r="I297" i="14"/>
  <c r="I301" i="14"/>
  <c r="I308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62" i="14"/>
  <c r="H358" i="14"/>
  <c r="H354" i="14"/>
  <c r="H350" i="14"/>
  <c r="H346" i="14"/>
  <c r="H342" i="14"/>
  <c r="H338" i="14"/>
  <c r="H118" i="14"/>
  <c r="H114" i="14"/>
  <c r="H110" i="14"/>
  <c r="H102" i="14"/>
  <c r="H98" i="14"/>
  <c r="H94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08" i="14"/>
  <c r="H104" i="14"/>
  <c r="H100" i="14"/>
  <c r="H92" i="14"/>
  <c r="H88" i="14"/>
  <c r="H84" i="14"/>
  <c r="H76" i="14"/>
  <c r="H72" i="14"/>
  <c r="AC77" i="14"/>
  <c r="H361" i="14"/>
  <c r="H349" i="14"/>
  <c r="H345" i="14"/>
  <c r="H341" i="14"/>
  <c r="H337" i="14"/>
  <c r="I335" i="14"/>
  <c r="H85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66" i="14"/>
  <c r="I362" i="14"/>
  <c r="I358" i="14"/>
  <c r="I354" i="14"/>
  <c r="I350" i="14"/>
  <c r="I346" i="14"/>
  <c r="I342" i="14"/>
  <c r="I338" i="14"/>
  <c r="H121" i="14"/>
  <c r="H117" i="14"/>
  <c r="H113" i="14"/>
  <c r="H105" i="14"/>
  <c r="H101" i="14"/>
  <c r="H97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52" i="14"/>
  <c r="H67" i="14"/>
  <c r="I372" i="14"/>
  <c r="I353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79" i="14"/>
  <c r="H75" i="14"/>
  <c r="H259" i="14"/>
  <c r="H255" i="14"/>
  <c r="H243" i="14"/>
  <c r="H239" i="14"/>
  <c r="H235" i="14"/>
  <c r="H223" i="14"/>
  <c r="H219" i="14"/>
  <c r="H211" i="14"/>
  <c r="H203" i="14"/>
  <c r="H195" i="14"/>
  <c r="H191" i="14"/>
  <c r="H187" i="14"/>
  <c r="H179" i="14"/>
  <c r="H136" i="14"/>
  <c r="H132" i="14"/>
  <c r="H124" i="14"/>
  <c r="H264" i="14"/>
  <c r="H260" i="14"/>
  <c r="H252" i="14"/>
  <c r="H244" i="14"/>
  <c r="H236" i="14"/>
  <c r="H232" i="14"/>
  <c r="H220" i="14"/>
  <c r="H216" i="14"/>
  <c r="H212" i="14"/>
  <c r="H200" i="14"/>
  <c r="H196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I377" i="14" l="1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J34" i="20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2" i="17"/>
  <c r="K23" i="17" s="1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M11" i="18"/>
  <c r="M44" i="18" s="1"/>
  <c r="K11" i="18"/>
  <c r="K44" i="18" s="1"/>
  <c r="K45" i="18" s="1"/>
  <c r="K49" i="18" s="1"/>
  <c r="I387" i="14"/>
  <c r="J46" i="18" l="1"/>
  <c r="M47" i="18"/>
  <c r="K48" i="20"/>
  <c r="J45" i="18"/>
  <c r="J49" i="18" s="1"/>
  <c r="J47" i="18"/>
  <c r="J48" i="20"/>
  <c r="K49" i="20"/>
  <c r="J49" i="20"/>
  <c r="K47" i="18"/>
  <c r="K46" i="18"/>
  <c r="M46" i="18"/>
  <c r="M45" i="18"/>
  <c r="M49" i="18" s="1"/>
  <c r="M51" i="18" s="1"/>
  <c r="K51" i="18"/>
  <c r="K57" i="18"/>
  <c r="K68" i="18" s="1"/>
  <c r="K50" i="18"/>
  <c r="J52" i="20" l="1"/>
  <c r="J53" i="20" s="1"/>
  <c r="K52" i="20"/>
  <c r="K53" i="20" s="1"/>
  <c r="M50" i="18"/>
  <c r="M57" i="18"/>
  <c r="M68" i="18" s="1"/>
  <c r="J51" i="18"/>
  <c r="J57" i="18"/>
  <c r="J68" i="18" s="1"/>
  <c r="J50" i="18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<sst xmlns="http://schemas.openxmlformats.org/spreadsheetml/2006/main" count="823" uniqueCount="404">
  <si>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</si>
  <si>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</si>
  <si>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</si>
  <si>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</si>
  <si>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</si>
  <si>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</si>
  <si>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</si>
  <si>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</si>
  <si>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</si>
  <si>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</si>
  <si>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</si>
  <si>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</si>
  <si>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</si>
  <si>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</si>
  <si>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</si>
  <si>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</si>
  <si>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</si>
  <si>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</si>
  <si>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</si>
  <si>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</si>
  <si>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</si>
  <si>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</si>
  <si>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</si>
  <si>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</si>
  <si>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</si>
  <si>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</si>
  <si>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</si>
  <si>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</si>
  <si>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</si>
  <si>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</si>
  <si>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</si>
  <si>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</si>
  <si>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</si>
  <si>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</si>
  <si>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</si>
  <si>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</si>
  <si>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</si>
  <si>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</si>
  <si>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</si>
  <si>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</si>
  <si>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</si>
  <si>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</si>
  <si>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</si>
  <si>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</si>
  <si>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</si>
  <si>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</si>
  <si>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</si>
  <si>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</si>
  <si>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</si>
  <si>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</si>
  <si>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</si>
  <si>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</si>
  <si>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</si>
  <si>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</si>
  <si>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</si>
  <si>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</si>
  <si>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</si>
  <si>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</si>
  <si>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</si>
  <si>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</si>
  <si>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</si>
  <si>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</si>
  <si>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</si>
  <si>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</si>
  <si>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</si>
  <si>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</si>
  <si>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</si>
  <si>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</si>
  <si>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</si>
  <si>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</si>
  <si>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</si>
  <si>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</si>
  <si>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</si>
  <si>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</si>
  <si>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</si>
  <si>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</si>
  <si>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</si>
  <si>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</si>
  <si>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</si>
  <si>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</si>
  <si>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</si>
  <si>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</si>
  <si>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</si>
  <si>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</si>
  <si>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</si>
  <si>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</si>
  <si>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</si>
  <si>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</si>
  <si>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</si>
  <si>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</si>
  <si>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</si>
  <si>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</si>
  <si>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</si>
  <si>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</si>
  <si>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</si>
  <si>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</si>
  <si>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</si>
  <si>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</si>
  <si>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</si>
  <si>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</si>
  <si>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</si>
  <si>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</si>
  <si>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</si>
  <si>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</si>
  <si>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</si>
  <si>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</si>
  <si>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</si>
  <si>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</si>
  <si>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</si>
  <si>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</si>
  <si>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</si>
  <si>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</si>
  <si>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</si>
  <si>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</si>
  <si>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</si>
  <si>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</si>
  <si>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</si>
  <si>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</si>
  <si>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</si>
  <si>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</si>
  <si>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</si>
  <si>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</si>
  <si>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</si>
  <si>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</si>
  <si>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</si>
  <si>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</si>
  <si>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</si>
  <si>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</si>
  <si>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</si>
  <si>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</si>
  <si>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</si>
  <si>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</si>
  <si>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</si>
  <si>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</si>
  <si>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</si>
  <si>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</si>
  <si>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</si>
  <si>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</si>
  <si>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</si>
  <si>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</si>
  <si>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</si>
  <si>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</si>
  <si>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</si>
  <si>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</si>
  <si>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</si>
  <si>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</si>
  <si>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</si>
  <si>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</si>
  <si>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</si>
  <si>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</si>
  <si>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</si>
  <si>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</si>
  <si>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</si>
  <si>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</si>
  <si>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</si>
  <si>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</si>
  <si>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</si>
  <si>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</si>
  <si>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</si>
  <si>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</si>
  <si>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</si>
  <si>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</si>
  <si>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</si>
  <si>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</si>
  <si>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</si>
  <si>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</si>
  <si>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</si>
  <si>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</si>
  <si>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</si>
  <si>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</si>
  <si>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</si>
  <si>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</si>
  <si>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</si>
  <si>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</si>
  <si>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</si>
  <si>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</si>
  <si>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</si>
  <si>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</si>
  <si>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</si>
  <si>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</si>
  <si>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</si>
  <si>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</si>
  <si>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</si>
  <si>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</si>
  <si>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</si>
  <si>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</si>
  <si>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</si>
  <si>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</si>
  <si>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</si>
  <si>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</si>
  <si>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</si>
  <si>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</si>
  <si>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</si>
  <si>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</si>
  <si>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</si>
  <si>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</si>
  <si>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</si>
  <si>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</si>
  <si>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</si>
  <si>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</si>
  <si>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</si>
  <si>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</si>
  <si>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</si>
  <si>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</si>
  <si>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</si>
  <si>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</si>
  <si>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</si>
  <si>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</si>
  <si>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</si>
  <si>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</si>
  <si>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</si>
  <si>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</si>
  <si>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</si>
  <si>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</si>
  <si>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</si>
  <si>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</si>
  <si>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</si>
  <si>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</si>
  <si>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</si>
  <si>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</si>
  <si>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</si>
  <si>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</si>
  <si>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</si>
  <si>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</si>
  <si>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</si>
  <si>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</si>
  <si>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</si>
  <si>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</si>
  <si>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</si>
  <si>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</si>
  <si>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</si>
  <si>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</si>
  <si>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</si>
  <si>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</si>
  <si>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</si>
  <si>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</si>
  <si>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</si>
  <si>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</si>
  <si>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</si>
  <si>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</si>
  <si>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</si>
  <si>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</si>
  <si>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</si>
  <si>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</si>
  <si>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</si>
  <si>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</si>
  <si>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</si>
  <si>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</si>
  <si>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</si>
  <si>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</si>
  <si>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</si>
  <si>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</si>
  <si>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</si>
  <si>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</si>
  <si>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</si>
  <si>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</si>
  <si>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</si>
  <si>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</si>
  <si>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</si>
  <si>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</si>
  <si>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</si>
  <si>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</si>
  <si>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</si>
  <si>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</si>
  <si>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</si>
  <si>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</si>
  <si>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</si>
  <si>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</si>
  <si>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</si>
  <si>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</si>
  <si>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</si>
  <si>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</si>
  <si>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</si>
  <si>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</si>
  <si>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</si>
  <si>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</si>
  <si>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</si>
  <si>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</si>
  <si>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</si>
  <si>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</si>
  <si>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</si>
  <si>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</si>
  <si>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</si>
  <si>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</si>
  <si>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</si>
  <si>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</si>
  <si>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</si>
  <si>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</si>
  <si>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</si>
  <si>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</si>
  <si>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</si>
  <si>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</si>
  <si>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</si>
  <si>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</si>
  <si>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</si>
  <si>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</si>
  <si>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</si>
  <si>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</si>
  <si>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</si>
  <si>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</si>
  <si>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</si>
  <si>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</si>
  <si>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</si>
  <si>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</si>
  <si>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</si>
  <si>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</si>
  <si>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</si>
  <si>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</si>
  <si>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</si>
  <si>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</si>
  <si>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</si>
  <si>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</si>
  <si>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</si>
  <si>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</si>
  <si>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</si>
  <si>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</si>
  <si>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</si>
  <si>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</si>
  <si>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</si>
  <si>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</si>
  <si>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</si>
  <si>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</si>
  <si>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</si>
  <si>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</si>
  <si>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</si>
  <si>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</si>
  <si>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</si>
  <si>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</si>
  <si>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</si>
  <si>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</si>
  <si>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</si>
  <si>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</si>
  <si>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</si>
  <si>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</si>
  <si>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</si>
  <si>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</si>
  <si>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</si>
  <si>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</si>
  <si>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</si>
  <si>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</si>
  <si>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</si>
  <si>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</si>
  <si>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</si>
  <si>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</si>
  <si>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</si>
  <si>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</si>
  <si>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</si>
  <si>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</si>
  <si>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</si>
  <si>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</si>
  <si>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</si>
  <si>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</si>
  <si>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</si>
  <si>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</si>
  <si>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</si>
  <si>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</si>
  <si>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</si>
  <si>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</si>
  <si>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</si>
  <si>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</si>
  <si>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</si>
  <si>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</si>
  <si>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</si>
  <si>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</si>
  <si>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</si>
  <si>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</si>
  <si>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</si>
  <si>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</si>
  <si>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</si>
  <si>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</si>
  <si>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</si>
  <si>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</si>
  <si>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</si>
  <si>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</si>
  <si>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</si>
  <si>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</si>
  <si>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</si>
  <si>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</si>
  <si>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</si>
  <si>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</si>
  <si>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</si>
  <si>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</si>
  <si>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</si>
  <si>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</si>
  <si>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</si>
  <si>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</si>
  <si>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</si>
  <si>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</si>
  <si>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</si>
  <si>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</si>
  <si>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</si>
  <si>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</si>
  <si>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</si>
  <si>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Laljek Senka</t>
  </si>
  <si>
    <t>048 653 203</t>
  </si>
  <si>
    <t>senka.laljek@podravka.hr</t>
  </si>
  <si>
    <t>1.1.2017.</t>
  </si>
  <si>
    <t>Računovodstvene politike u 2017.g. nisu se mijenjale.</t>
  </si>
  <si>
    <t>Pucar Marin</t>
  </si>
  <si>
    <t>30.6.2017.</t>
  </si>
  <si>
    <t>stanje na dan 30.6.2017.</t>
  </si>
  <si>
    <t>u razdoblju 1.1.2017. do 30.6.2017.</t>
  </si>
  <si>
    <t>za razdoblje od 1.1.2017. do 30.6.2017.</t>
  </si>
  <si>
    <t>3170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</si>
</sst>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20" zoomScaleNormal="120" zoomScaleSheetLayoutView="110" workbookViewId="0">
      <selection activeCell="O20" sqref="O20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99" t="s">
        <v>300</v>
      </c>
      <c r="B1" s="199"/>
      <c r="C1" s="199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56" t="s">
        <v>301</v>
      </c>
      <c r="B2" s="156"/>
      <c r="C2" s="156"/>
      <c r="D2" s="157"/>
      <c r="E2" s="33" t="s">
        <v>396</v>
      </c>
      <c r="F2" s="34"/>
      <c r="G2" s="35" t="s">
        <v>302</v>
      </c>
      <c r="H2" s="33" t="s">
        <v>399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58" t="s">
        <v>363</v>
      </c>
      <c r="B4" s="158"/>
      <c r="C4" s="158"/>
      <c r="D4" s="158"/>
      <c r="E4" s="158"/>
      <c r="F4" s="158"/>
      <c r="G4" s="158"/>
      <c r="H4" s="158"/>
      <c r="I4" s="158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46" t="s">
        <v>303</v>
      </c>
      <c r="B6" s="147"/>
      <c r="C6" s="154" t="s">
        <v>367</v>
      </c>
      <c r="D6" s="155"/>
      <c r="E6" s="159"/>
      <c r="F6" s="159"/>
      <c r="G6" s="159"/>
      <c r="H6" s="159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59"/>
      <c r="F7" s="159"/>
      <c r="G7" s="159"/>
      <c r="H7" s="159"/>
      <c r="I7" s="48"/>
      <c r="J7" s="31"/>
      <c r="K7" s="31"/>
      <c r="L7" s="31"/>
    </row>
    <row r="8" spans="1:12" x14ac:dyDescent="0.2">
      <c r="A8" s="160" t="s">
        <v>304</v>
      </c>
      <c r="B8" s="161"/>
      <c r="C8" s="154" t="s">
        <v>368</v>
      </c>
      <c r="D8" s="155"/>
      <c r="E8" s="159"/>
      <c r="F8" s="159"/>
      <c r="G8" s="159"/>
      <c r="H8" s="159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1" t="s">
        <v>305</v>
      </c>
      <c r="B10" s="152"/>
      <c r="C10" s="154" t="s">
        <v>369</v>
      </c>
      <c r="D10" s="155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53"/>
      <c r="B11" s="153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46" t="s">
        <v>306</v>
      </c>
      <c r="B12" s="147"/>
      <c r="C12" s="148" t="s">
        <v>370</v>
      </c>
      <c r="D12" s="162"/>
      <c r="E12" s="162"/>
      <c r="F12" s="162"/>
      <c r="G12" s="162"/>
      <c r="H12" s="162"/>
      <c r="I12" s="163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46" t="s">
        <v>307</v>
      </c>
      <c r="B14" s="147"/>
      <c r="C14" s="164">
        <v>48000</v>
      </c>
      <c r="D14" s="165"/>
      <c r="E14" s="40"/>
      <c r="F14" s="148" t="s">
        <v>371</v>
      </c>
      <c r="G14" s="149"/>
      <c r="H14" s="149"/>
      <c r="I14" s="150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46" t="s">
        <v>308</v>
      </c>
      <c r="B16" s="147"/>
      <c r="C16" s="148" t="s">
        <v>372</v>
      </c>
      <c r="D16" s="149"/>
      <c r="E16" s="149"/>
      <c r="F16" s="149"/>
      <c r="G16" s="149"/>
      <c r="H16" s="149"/>
      <c r="I16" s="150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46" t="s">
        <v>309</v>
      </c>
      <c r="B18" s="147"/>
      <c r="C18" s="166" t="s">
        <v>376</v>
      </c>
      <c r="D18" s="167"/>
      <c r="E18" s="167"/>
      <c r="F18" s="167"/>
      <c r="G18" s="167"/>
      <c r="H18" s="167"/>
      <c r="I18" s="168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46" t="s">
        <v>310</v>
      </c>
      <c r="B20" s="147"/>
      <c r="C20" s="166" t="s">
        <v>373</v>
      </c>
      <c r="D20" s="167"/>
      <c r="E20" s="167"/>
      <c r="F20" s="167"/>
      <c r="G20" s="167"/>
      <c r="H20" s="167"/>
      <c r="I20" s="168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46" t="s">
        <v>311</v>
      </c>
      <c r="B22" s="147"/>
      <c r="C22" s="53">
        <v>201</v>
      </c>
      <c r="D22" s="148" t="s">
        <v>371</v>
      </c>
      <c r="E22" s="169"/>
      <c r="F22" s="170"/>
      <c r="G22" s="171"/>
      <c r="H22" s="172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46" t="s">
        <v>312</v>
      </c>
      <c r="B24" s="147"/>
      <c r="C24" s="53">
        <v>6</v>
      </c>
      <c r="D24" s="173" t="s">
        <v>374</v>
      </c>
      <c r="E24" s="174"/>
      <c r="F24" s="174"/>
      <c r="G24" s="175"/>
      <c r="H24" s="47" t="s">
        <v>313</v>
      </c>
      <c r="I24" s="59" t="s">
        <v>403</v>
      </c>
      <c r="J24" s="145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46" t="s">
        <v>314</v>
      </c>
      <c r="B26" s="147"/>
      <c r="C26" s="56" t="s">
        <v>392</v>
      </c>
      <c r="D26" s="57"/>
      <c r="E26" s="31"/>
      <c r="F26" s="58"/>
      <c r="G26" s="146" t="s">
        <v>315</v>
      </c>
      <c r="H26" s="147"/>
      <c r="I26" s="59" t="s">
        <v>375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76" t="s">
        <v>316</v>
      </c>
      <c r="B28" s="177"/>
      <c r="C28" s="178"/>
      <c r="D28" s="178"/>
      <c r="E28" s="179" t="s">
        <v>317</v>
      </c>
      <c r="F28" s="180"/>
      <c r="G28" s="180"/>
      <c r="H28" s="181" t="s">
        <v>318</v>
      </c>
      <c r="I28" s="181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2"/>
      <c r="B30" s="183"/>
      <c r="C30" s="183"/>
      <c r="D30" s="184"/>
      <c r="E30" s="182"/>
      <c r="F30" s="183"/>
      <c r="G30" s="183"/>
      <c r="H30" s="154"/>
      <c r="I30" s="155"/>
      <c r="J30" s="31"/>
      <c r="K30" s="31"/>
      <c r="L30" s="31"/>
    </row>
    <row r="31" spans="1:12" x14ac:dyDescent="0.2">
      <c r="A31" s="104"/>
      <c r="B31" s="104"/>
      <c r="C31" s="105"/>
      <c r="D31" s="185"/>
      <c r="E31" s="185"/>
      <c r="F31" s="185"/>
      <c r="G31" s="186"/>
      <c r="H31" s="55"/>
      <c r="I31" s="114"/>
      <c r="J31" s="31"/>
      <c r="K31" s="31"/>
      <c r="L31" s="31"/>
    </row>
    <row r="32" spans="1:12" x14ac:dyDescent="0.2">
      <c r="A32" s="182"/>
      <c r="B32" s="183"/>
      <c r="C32" s="183"/>
      <c r="D32" s="184"/>
      <c r="E32" s="182"/>
      <c r="F32" s="183"/>
      <c r="G32" s="183"/>
      <c r="H32" s="187"/>
      <c r="I32" s="188"/>
      <c r="J32" s="31"/>
      <c r="K32" s="31"/>
      <c r="L32" s="31"/>
    </row>
    <row r="33" spans="1:12" x14ac:dyDescent="0.2">
      <c r="A33" s="104"/>
      <c r="B33" s="104"/>
      <c r="C33" s="105"/>
      <c r="D33" s="136"/>
      <c r="E33" s="136"/>
      <c r="F33" s="136"/>
      <c r="G33" s="137"/>
      <c r="H33" s="55"/>
      <c r="I33" s="115"/>
      <c r="J33" s="31"/>
      <c r="K33" s="31"/>
      <c r="L33" s="31"/>
    </row>
    <row r="34" spans="1:12" x14ac:dyDescent="0.2">
      <c r="A34" s="182"/>
      <c r="B34" s="183"/>
      <c r="C34" s="183"/>
      <c r="D34" s="184"/>
      <c r="E34" s="189"/>
      <c r="F34" s="190"/>
      <c r="G34" s="190"/>
      <c r="H34" s="154"/>
      <c r="I34" s="155"/>
      <c r="J34" s="31"/>
      <c r="K34" s="31"/>
      <c r="L34" s="31"/>
    </row>
    <row r="35" spans="1:12" x14ac:dyDescent="0.2">
      <c r="A35" s="104"/>
      <c r="B35" s="104"/>
      <c r="C35" s="105"/>
      <c r="D35" s="136"/>
      <c r="E35" s="136"/>
      <c r="F35" s="136"/>
      <c r="G35" s="137"/>
      <c r="H35" s="55"/>
      <c r="I35" s="115"/>
      <c r="J35" s="31"/>
      <c r="K35" s="31"/>
      <c r="L35" s="31"/>
    </row>
    <row r="36" spans="1:12" x14ac:dyDescent="0.2">
      <c r="A36" s="182"/>
      <c r="B36" s="183"/>
      <c r="C36" s="183"/>
      <c r="D36" s="184"/>
      <c r="E36" s="189"/>
      <c r="F36" s="190"/>
      <c r="G36" s="190"/>
      <c r="H36" s="187"/>
      <c r="I36" s="188"/>
      <c r="J36" s="31"/>
      <c r="K36" s="31"/>
      <c r="L36" s="31"/>
    </row>
    <row r="37" spans="1:12" x14ac:dyDescent="0.2">
      <c r="A37" s="106"/>
      <c r="B37" s="106"/>
      <c r="C37" s="207"/>
      <c r="D37" s="208"/>
      <c r="E37" s="55"/>
      <c r="F37" s="207"/>
      <c r="G37" s="208"/>
      <c r="H37" s="55"/>
      <c r="I37" s="55"/>
      <c r="J37" s="31"/>
      <c r="K37" s="31"/>
      <c r="L37" s="31"/>
    </row>
    <row r="38" spans="1:12" x14ac:dyDescent="0.2">
      <c r="A38" s="189"/>
      <c r="B38" s="190"/>
      <c r="C38" s="190"/>
      <c r="D38" s="191"/>
      <c r="E38" s="189"/>
      <c r="F38" s="190"/>
      <c r="G38" s="190"/>
      <c r="H38" s="187"/>
      <c r="I38" s="188"/>
      <c r="J38" s="31"/>
      <c r="K38" s="31"/>
      <c r="L38" s="31"/>
    </row>
    <row r="39" spans="1:12" x14ac:dyDescent="0.2">
      <c r="A39" s="106"/>
      <c r="B39" s="106"/>
      <c r="C39" s="134"/>
      <c r="D39" s="135"/>
      <c r="E39" s="55"/>
      <c r="F39" s="134"/>
      <c r="G39" s="135"/>
      <c r="H39" s="55"/>
      <c r="I39" s="55"/>
      <c r="J39" s="31"/>
      <c r="K39" s="31"/>
      <c r="L39" s="31"/>
    </row>
    <row r="40" spans="1:12" x14ac:dyDescent="0.2">
      <c r="A40" s="189"/>
      <c r="B40" s="190"/>
      <c r="C40" s="190"/>
      <c r="D40" s="191"/>
      <c r="E40" s="189"/>
      <c r="F40" s="190"/>
      <c r="G40" s="190"/>
      <c r="H40" s="187"/>
      <c r="I40" s="188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92" t="s">
        <v>319</v>
      </c>
      <c r="B44" s="193"/>
      <c r="C44" s="154"/>
      <c r="D44" s="155"/>
      <c r="E44" s="41"/>
      <c r="F44" s="148"/>
      <c r="G44" s="201"/>
      <c r="H44" s="201"/>
      <c r="I44" s="202"/>
      <c r="J44" s="31"/>
      <c r="K44" s="31"/>
      <c r="L44" s="31"/>
    </row>
    <row r="45" spans="1:12" x14ac:dyDescent="0.2">
      <c r="A45" s="62"/>
      <c r="B45" s="62"/>
      <c r="C45" s="203"/>
      <c r="D45" s="204"/>
      <c r="E45" s="40"/>
      <c r="F45" s="203"/>
      <c r="G45" s="205"/>
      <c r="H45" s="66"/>
      <c r="I45" s="66"/>
      <c r="J45" s="31"/>
      <c r="K45" s="31"/>
      <c r="L45" s="31"/>
    </row>
    <row r="46" spans="1:12" x14ac:dyDescent="0.2">
      <c r="A46" s="192" t="s">
        <v>320</v>
      </c>
      <c r="B46" s="193"/>
      <c r="C46" s="148" t="s">
        <v>393</v>
      </c>
      <c r="D46" s="206"/>
      <c r="E46" s="206"/>
      <c r="F46" s="206"/>
      <c r="G46" s="206"/>
      <c r="H46" s="206"/>
      <c r="I46" s="206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92" t="s">
        <v>322</v>
      </c>
      <c r="B48" s="193"/>
      <c r="C48" s="194" t="s">
        <v>394</v>
      </c>
      <c r="D48" s="195"/>
      <c r="E48" s="196"/>
      <c r="F48" s="41"/>
      <c r="G48" s="47" t="s">
        <v>323</v>
      </c>
      <c r="H48" s="197" t="s">
        <v>384</v>
      </c>
      <c r="I48" s="198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92" t="s">
        <v>309</v>
      </c>
      <c r="B50" s="193"/>
      <c r="C50" s="211" t="s">
        <v>395</v>
      </c>
      <c r="D50" s="195"/>
      <c r="E50" s="195"/>
      <c r="F50" s="195"/>
      <c r="G50" s="195"/>
      <c r="H50" s="195"/>
      <c r="I50" s="196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46" t="s">
        <v>324</v>
      </c>
      <c r="B52" s="147"/>
      <c r="C52" s="197" t="s">
        <v>398</v>
      </c>
      <c r="D52" s="212"/>
      <c r="E52" s="212"/>
      <c r="F52" s="212"/>
      <c r="G52" s="212"/>
      <c r="H52" s="212"/>
      <c r="I52" s="213"/>
      <c r="J52" s="31"/>
      <c r="K52" s="31"/>
      <c r="L52" s="31"/>
    </row>
    <row r="53" spans="1:12" x14ac:dyDescent="0.2">
      <c r="A53" s="68"/>
      <c r="B53" s="68"/>
      <c r="C53" s="200" t="s">
        <v>325</v>
      </c>
      <c r="D53" s="200"/>
      <c r="E53" s="200"/>
      <c r="F53" s="200"/>
      <c r="G53" s="200"/>
      <c r="H53" s="200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14" t="s">
        <v>326</v>
      </c>
      <c r="C55" s="215"/>
      <c r="D55" s="215"/>
      <c r="E55" s="215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216" t="s">
        <v>377</v>
      </c>
      <c r="C56" s="217"/>
      <c r="D56" s="217"/>
      <c r="E56" s="217"/>
      <c r="F56" s="217"/>
      <c r="G56" s="217"/>
      <c r="H56" s="217"/>
      <c r="I56" s="217"/>
      <c r="J56" s="31"/>
      <c r="K56" s="31"/>
      <c r="L56" s="31"/>
    </row>
    <row r="57" spans="1:12" x14ac:dyDescent="0.2">
      <c r="A57" s="68"/>
      <c r="B57" s="216" t="s">
        <v>354</v>
      </c>
      <c r="C57" s="217"/>
      <c r="D57" s="217"/>
      <c r="E57" s="217"/>
      <c r="F57" s="217"/>
      <c r="G57" s="217"/>
      <c r="H57" s="217"/>
      <c r="I57" s="92"/>
      <c r="J57" s="31"/>
      <c r="K57" s="31"/>
      <c r="L57" s="31"/>
    </row>
    <row r="58" spans="1:12" x14ac:dyDescent="0.2">
      <c r="A58" s="68"/>
      <c r="B58" s="216" t="s">
        <v>355</v>
      </c>
      <c r="C58" s="217"/>
      <c r="D58" s="217"/>
      <c r="E58" s="217"/>
      <c r="F58" s="217"/>
      <c r="G58" s="217"/>
      <c r="H58" s="217"/>
      <c r="I58" s="217"/>
      <c r="J58" s="31"/>
      <c r="K58" s="31"/>
      <c r="L58" s="31"/>
    </row>
    <row r="59" spans="1:12" x14ac:dyDescent="0.2">
      <c r="A59" s="68"/>
      <c r="B59" s="216" t="s">
        <v>356</v>
      </c>
      <c r="C59" s="217"/>
      <c r="D59" s="217"/>
      <c r="E59" s="217"/>
      <c r="F59" s="217"/>
      <c r="G59" s="217"/>
      <c r="H59" s="217"/>
      <c r="I59" s="217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218" t="s">
        <v>329</v>
      </c>
      <c r="H62" s="219"/>
      <c r="I62" s="220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09"/>
      <c r="H63" s="210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topLeftCell="A85" zoomScale="120" zoomScaleNormal="120" zoomScaleSheetLayoutView="110" workbookViewId="0">
      <selection activeCell="J116" sqref="J116:K116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0" customWidth="1"/>
    <col min="12" max="12" width="11" style="15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33" t="s">
        <v>185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4" ht="12.75" customHeight="1" x14ac:dyDescent="0.2">
      <c r="A2" s="234" t="s">
        <v>400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4" ht="6.75" customHeight="1" x14ac:dyDescent="0.2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</row>
    <row r="4" spans="1:14" ht="12.75" customHeight="1" x14ac:dyDescent="0.2">
      <c r="A4" s="236" t="s">
        <v>383</v>
      </c>
      <c r="B4" s="237"/>
      <c r="C4" s="237"/>
      <c r="D4" s="237"/>
      <c r="E4" s="237"/>
      <c r="F4" s="237"/>
      <c r="G4" s="237"/>
      <c r="H4" s="237"/>
      <c r="I4" s="237"/>
      <c r="J4" s="237"/>
      <c r="K4" s="238"/>
    </row>
    <row r="5" spans="1:14" ht="30.75" customHeight="1" thickBot="1" x14ac:dyDescent="0.25">
      <c r="A5" s="239" t="s">
        <v>72</v>
      </c>
      <c r="B5" s="240"/>
      <c r="C5" s="240"/>
      <c r="D5" s="240"/>
      <c r="E5" s="240"/>
      <c r="F5" s="240"/>
      <c r="G5" s="240"/>
      <c r="H5" s="241"/>
      <c r="I5" s="124" t="s">
        <v>391</v>
      </c>
      <c r="J5" s="144" t="s">
        <v>365</v>
      </c>
      <c r="K5" s="124" t="s">
        <v>366</v>
      </c>
    </row>
    <row r="6" spans="1:14" x14ac:dyDescent="0.2">
      <c r="A6" s="242">
        <v>1</v>
      </c>
      <c r="B6" s="242"/>
      <c r="C6" s="242"/>
      <c r="D6" s="242"/>
      <c r="E6" s="242"/>
      <c r="F6" s="242"/>
      <c r="G6" s="242"/>
      <c r="H6" s="242"/>
      <c r="I6" s="76">
        <v>2</v>
      </c>
      <c r="J6" s="138">
        <v>3</v>
      </c>
      <c r="K6" s="139">
        <v>4</v>
      </c>
    </row>
    <row r="7" spans="1:14" x14ac:dyDescent="0.2">
      <c r="A7" s="221" t="s">
        <v>378</v>
      </c>
      <c r="B7" s="222"/>
      <c r="C7" s="222"/>
      <c r="D7" s="222"/>
      <c r="E7" s="222"/>
      <c r="F7" s="222"/>
      <c r="G7" s="222"/>
      <c r="H7" s="222"/>
      <c r="I7" s="222"/>
      <c r="J7" s="222"/>
      <c r="K7" s="223"/>
    </row>
    <row r="8" spans="1:14" x14ac:dyDescent="0.2">
      <c r="A8" s="224" t="s">
        <v>74</v>
      </c>
      <c r="B8" s="225"/>
      <c r="C8" s="225"/>
      <c r="D8" s="225"/>
      <c r="E8" s="225"/>
      <c r="F8" s="225"/>
      <c r="G8" s="225"/>
      <c r="H8" s="226"/>
      <c r="I8" s="6">
        <v>1</v>
      </c>
      <c r="J8" s="22">
        <v>0</v>
      </c>
      <c r="K8" s="22">
        <v>0</v>
      </c>
    </row>
    <row r="9" spans="1:14" x14ac:dyDescent="0.2">
      <c r="A9" s="227" t="s">
        <v>8</v>
      </c>
      <c r="B9" s="228"/>
      <c r="C9" s="228"/>
      <c r="D9" s="228"/>
      <c r="E9" s="228"/>
      <c r="F9" s="228"/>
      <c r="G9" s="228"/>
      <c r="H9" s="229"/>
      <c r="I9" s="4">
        <v>2</v>
      </c>
      <c r="J9" s="23">
        <f>J10+J17+J27+J36+J40</f>
        <v>1851327653</v>
      </c>
      <c r="K9" s="23">
        <f>K10+K17+K27+K36+K40</f>
        <v>2020644228</v>
      </c>
      <c r="M9" s="9"/>
      <c r="N9" s="9"/>
    </row>
    <row r="10" spans="1:14" x14ac:dyDescent="0.2">
      <c r="A10" s="230" t="s">
        <v>256</v>
      </c>
      <c r="B10" s="231"/>
      <c r="C10" s="231"/>
      <c r="D10" s="231"/>
      <c r="E10" s="231"/>
      <c r="F10" s="231"/>
      <c r="G10" s="231"/>
      <c r="H10" s="232"/>
      <c r="I10" s="4">
        <v>3</v>
      </c>
      <c r="J10" s="23">
        <f>SUM(J11:J16)</f>
        <v>107755978</v>
      </c>
      <c r="K10" s="23">
        <f>SUM(K11:K16)</f>
        <v>112684849</v>
      </c>
      <c r="M10" s="9"/>
      <c r="N10" s="9"/>
    </row>
    <row r="11" spans="1:14" x14ac:dyDescent="0.2">
      <c r="A11" s="230" t="s">
        <v>126</v>
      </c>
      <c r="B11" s="231"/>
      <c r="C11" s="231"/>
      <c r="D11" s="231"/>
      <c r="E11" s="231"/>
      <c r="F11" s="231"/>
      <c r="G11" s="231"/>
      <c r="H11" s="232"/>
      <c r="I11" s="4">
        <v>4</v>
      </c>
      <c r="J11" s="24">
        <v>0</v>
      </c>
      <c r="K11" s="24">
        <v>0</v>
      </c>
      <c r="M11" s="9"/>
      <c r="N11" s="9"/>
    </row>
    <row r="12" spans="1:14" x14ac:dyDescent="0.2">
      <c r="A12" s="230" t="s">
        <v>10</v>
      </c>
      <c r="B12" s="231"/>
      <c r="C12" s="231"/>
      <c r="D12" s="231"/>
      <c r="E12" s="231"/>
      <c r="F12" s="231"/>
      <c r="G12" s="231"/>
      <c r="H12" s="232"/>
      <c r="I12" s="4">
        <v>5</v>
      </c>
      <c r="J12" s="24">
        <v>101805354</v>
      </c>
      <c r="K12" s="24">
        <v>91430686</v>
      </c>
      <c r="M12" s="9"/>
      <c r="N12" s="9"/>
    </row>
    <row r="13" spans="1:14" x14ac:dyDescent="0.2">
      <c r="A13" s="230" t="s">
        <v>127</v>
      </c>
      <c r="B13" s="231"/>
      <c r="C13" s="231"/>
      <c r="D13" s="231"/>
      <c r="E13" s="231"/>
      <c r="F13" s="231"/>
      <c r="G13" s="231"/>
      <c r="H13" s="232"/>
      <c r="I13" s="4">
        <v>6</v>
      </c>
      <c r="J13" s="24">
        <v>0</v>
      </c>
      <c r="K13" s="24">
        <v>0</v>
      </c>
      <c r="M13" s="9"/>
      <c r="N13" s="9"/>
    </row>
    <row r="14" spans="1:14" x14ac:dyDescent="0.2">
      <c r="A14" s="230" t="s">
        <v>260</v>
      </c>
      <c r="B14" s="231"/>
      <c r="C14" s="231"/>
      <c r="D14" s="231"/>
      <c r="E14" s="231"/>
      <c r="F14" s="231"/>
      <c r="G14" s="231"/>
      <c r="H14" s="232"/>
      <c r="I14" s="4">
        <v>7</v>
      </c>
      <c r="J14" s="24">
        <v>0</v>
      </c>
      <c r="K14" s="24">
        <v>0</v>
      </c>
      <c r="M14" s="9"/>
      <c r="N14" s="9"/>
    </row>
    <row r="15" spans="1:14" x14ac:dyDescent="0.2">
      <c r="A15" s="230" t="s">
        <v>261</v>
      </c>
      <c r="B15" s="231"/>
      <c r="C15" s="231"/>
      <c r="D15" s="231"/>
      <c r="E15" s="231"/>
      <c r="F15" s="231"/>
      <c r="G15" s="231"/>
      <c r="H15" s="232"/>
      <c r="I15" s="4">
        <v>8</v>
      </c>
      <c r="J15" s="24">
        <v>5950624</v>
      </c>
      <c r="K15" s="24">
        <v>21254163</v>
      </c>
      <c r="M15" s="9"/>
      <c r="N15" s="9"/>
    </row>
    <row r="16" spans="1:14" x14ac:dyDescent="0.2">
      <c r="A16" s="230" t="s">
        <v>262</v>
      </c>
      <c r="B16" s="231"/>
      <c r="C16" s="231"/>
      <c r="D16" s="231"/>
      <c r="E16" s="231"/>
      <c r="F16" s="231"/>
      <c r="G16" s="231"/>
      <c r="H16" s="232"/>
      <c r="I16" s="4">
        <v>9</v>
      </c>
      <c r="J16" s="24">
        <v>0</v>
      </c>
      <c r="K16" s="24">
        <v>0</v>
      </c>
      <c r="M16" s="9"/>
      <c r="N16" s="9"/>
    </row>
    <row r="17" spans="1:14" x14ac:dyDescent="0.2">
      <c r="A17" s="230" t="s">
        <v>257</v>
      </c>
      <c r="B17" s="231"/>
      <c r="C17" s="231"/>
      <c r="D17" s="231"/>
      <c r="E17" s="231"/>
      <c r="F17" s="231"/>
      <c r="G17" s="231"/>
      <c r="H17" s="232"/>
      <c r="I17" s="4">
        <v>10</v>
      </c>
      <c r="J17" s="23">
        <f>SUM(J18:J26)</f>
        <v>850156418</v>
      </c>
      <c r="K17" s="23">
        <f>SUM(K18:K26)</f>
        <v>836036505</v>
      </c>
      <c r="M17" s="9"/>
      <c r="N17" s="9"/>
    </row>
    <row r="18" spans="1:14" x14ac:dyDescent="0.2">
      <c r="A18" s="230" t="s">
        <v>263</v>
      </c>
      <c r="B18" s="231"/>
      <c r="C18" s="231"/>
      <c r="D18" s="231"/>
      <c r="E18" s="231"/>
      <c r="F18" s="231"/>
      <c r="G18" s="231"/>
      <c r="H18" s="232"/>
      <c r="I18" s="4">
        <v>11</v>
      </c>
      <c r="J18" s="24">
        <v>43034502</v>
      </c>
      <c r="K18" s="24">
        <v>43034502</v>
      </c>
      <c r="M18" s="9"/>
      <c r="N18" s="9"/>
    </row>
    <row r="19" spans="1:14" x14ac:dyDescent="0.2">
      <c r="A19" s="230" t="s">
        <v>299</v>
      </c>
      <c r="B19" s="231"/>
      <c r="C19" s="231"/>
      <c r="D19" s="231"/>
      <c r="E19" s="231"/>
      <c r="F19" s="231"/>
      <c r="G19" s="231"/>
      <c r="H19" s="232"/>
      <c r="I19" s="4">
        <v>12</v>
      </c>
      <c r="J19" s="24">
        <v>473435374</v>
      </c>
      <c r="K19" s="24">
        <v>461975436</v>
      </c>
      <c r="M19" s="9"/>
      <c r="N19" s="9"/>
    </row>
    <row r="20" spans="1:14" x14ac:dyDescent="0.2">
      <c r="A20" s="230" t="s">
        <v>264</v>
      </c>
      <c r="B20" s="231"/>
      <c r="C20" s="231"/>
      <c r="D20" s="231"/>
      <c r="E20" s="231"/>
      <c r="F20" s="231"/>
      <c r="G20" s="231"/>
      <c r="H20" s="232"/>
      <c r="I20" s="4">
        <v>13</v>
      </c>
      <c r="J20" s="24">
        <v>263555792</v>
      </c>
      <c r="K20" s="24">
        <v>269286409</v>
      </c>
      <c r="M20" s="9"/>
      <c r="N20" s="9"/>
    </row>
    <row r="21" spans="1:14" x14ac:dyDescent="0.2">
      <c r="A21" s="230" t="s">
        <v>46</v>
      </c>
      <c r="B21" s="231"/>
      <c r="C21" s="231"/>
      <c r="D21" s="231"/>
      <c r="E21" s="231"/>
      <c r="F21" s="231"/>
      <c r="G21" s="231"/>
      <c r="H21" s="232"/>
      <c r="I21" s="4">
        <v>14</v>
      </c>
      <c r="J21" s="24">
        <v>22786284</v>
      </c>
      <c r="K21" s="24">
        <v>22044317</v>
      </c>
      <c r="M21" s="9"/>
      <c r="N21" s="9"/>
    </row>
    <row r="22" spans="1:14" x14ac:dyDescent="0.2">
      <c r="A22" s="230" t="s">
        <v>47</v>
      </c>
      <c r="B22" s="231"/>
      <c r="C22" s="231"/>
      <c r="D22" s="231"/>
      <c r="E22" s="231"/>
      <c r="F22" s="231"/>
      <c r="G22" s="231"/>
      <c r="H22" s="232"/>
      <c r="I22" s="4">
        <v>15</v>
      </c>
      <c r="J22" s="24">
        <v>0</v>
      </c>
      <c r="K22" s="24">
        <v>0</v>
      </c>
      <c r="M22" s="9"/>
      <c r="N22" s="9"/>
    </row>
    <row r="23" spans="1:14" x14ac:dyDescent="0.2">
      <c r="A23" s="230" t="s">
        <v>86</v>
      </c>
      <c r="B23" s="231"/>
      <c r="C23" s="231"/>
      <c r="D23" s="231"/>
      <c r="E23" s="231"/>
      <c r="F23" s="231"/>
      <c r="G23" s="231"/>
      <c r="H23" s="232"/>
      <c r="I23" s="4">
        <v>16</v>
      </c>
      <c r="J23" s="24">
        <v>3503215</v>
      </c>
      <c r="K23" s="24">
        <v>1413627</v>
      </c>
      <c r="M23" s="9"/>
      <c r="N23" s="9"/>
    </row>
    <row r="24" spans="1:14" x14ac:dyDescent="0.2">
      <c r="A24" s="230" t="s">
        <v>87</v>
      </c>
      <c r="B24" s="231"/>
      <c r="C24" s="231"/>
      <c r="D24" s="231"/>
      <c r="E24" s="231"/>
      <c r="F24" s="231"/>
      <c r="G24" s="231"/>
      <c r="H24" s="232"/>
      <c r="I24" s="4">
        <v>17</v>
      </c>
      <c r="J24" s="24">
        <v>43134729</v>
      </c>
      <c r="K24" s="24">
        <v>37583530</v>
      </c>
      <c r="M24" s="9"/>
      <c r="N24" s="9"/>
    </row>
    <row r="25" spans="1:14" x14ac:dyDescent="0.2">
      <c r="A25" s="230" t="s">
        <v>88</v>
      </c>
      <c r="B25" s="231"/>
      <c r="C25" s="231"/>
      <c r="D25" s="231"/>
      <c r="E25" s="231"/>
      <c r="F25" s="231"/>
      <c r="G25" s="231"/>
      <c r="H25" s="232"/>
      <c r="I25" s="4">
        <v>18</v>
      </c>
      <c r="J25" s="24">
        <v>706522</v>
      </c>
      <c r="K25" s="24">
        <v>698684</v>
      </c>
      <c r="M25" s="9"/>
      <c r="N25" s="9"/>
    </row>
    <row r="26" spans="1:14" x14ac:dyDescent="0.2">
      <c r="A26" s="230" t="s">
        <v>89</v>
      </c>
      <c r="B26" s="231"/>
      <c r="C26" s="231"/>
      <c r="D26" s="231"/>
      <c r="E26" s="231"/>
      <c r="F26" s="231"/>
      <c r="G26" s="231"/>
      <c r="H26" s="232"/>
      <c r="I26" s="4">
        <v>19</v>
      </c>
      <c r="J26" s="24">
        <v>0</v>
      </c>
      <c r="K26" s="24">
        <v>0</v>
      </c>
      <c r="M26" s="9"/>
      <c r="N26" s="9"/>
    </row>
    <row r="27" spans="1:14" x14ac:dyDescent="0.2">
      <c r="A27" s="230" t="s">
        <v>243</v>
      </c>
      <c r="B27" s="231"/>
      <c r="C27" s="231"/>
      <c r="D27" s="231"/>
      <c r="E27" s="231"/>
      <c r="F27" s="231"/>
      <c r="G27" s="231"/>
      <c r="H27" s="232"/>
      <c r="I27" s="4">
        <v>20</v>
      </c>
      <c r="J27" s="23">
        <f>SUM(J28:J35)</f>
        <v>867752211</v>
      </c>
      <c r="K27" s="23">
        <f>SUM(K28:K35)</f>
        <v>1047626303</v>
      </c>
      <c r="M27" s="9"/>
      <c r="N27" s="9"/>
    </row>
    <row r="28" spans="1:14" x14ac:dyDescent="0.2">
      <c r="A28" s="230" t="s">
        <v>90</v>
      </c>
      <c r="B28" s="231"/>
      <c r="C28" s="231"/>
      <c r="D28" s="231"/>
      <c r="E28" s="231"/>
      <c r="F28" s="231"/>
      <c r="G28" s="231"/>
      <c r="H28" s="232"/>
      <c r="I28" s="4">
        <v>21</v>
      </c>
      <c r="J28" s="24">
        <v>808073131</v>
      </c>
      <c r="K28" s="24">
        <v>977936261</v>
      </c>
      <c r="M28" s="9"/>
      <c r="N28" s="9"/>
    </row>
    <row r="29" spans="1:14" x14ac:dyDescent="0.2">
      <c r="A29" s="230" t="s">
        <v>91</v>
      </c>
      <c r="B29" s="231"/>
      <c r="C29" s="231"/>
      <c r="D29" s="231"/>
      <c r="E29" s="231"/>
      <c r="F29" s="231"/>
      <c r="G29" s="231"/>
      <c r="H29" s="232"/>
      <c r="I29" s="4">
        <v>22</v>
      </c>
      <c r="J29" s="24">
        <v>56465262</v>
      </c>
      <c r="K29" s="24">
        <v>67105303</v>
      </c>
      <c r="M29" s="9"/>
      <c r="N29" s="9"/>
    </row>
    <row r="30" spans="1:14" x14ac:dyDescent="0.2">
      <c r="A30" s="230" t="s">
        <v>92</v>
      </c>
      <c r="B30" s="231"/>
      <c r="C30" s="231"/>
      <c r="D30" s="231"/>
      <c r="E30" s="231"/>
      <c r="F30" s="231"/>
      <c r="G30" s="231"/>
      <c r="H30" s="232"/>
      <c r="I30" s="4">
        <v>23</v>
      </c>
      <c r="J30" s="24">
        <v>1225020</v>
      </c>
      <c r="K30" s="24">
        <v>1225020</v>
      </c>
      <c r="M30" s="9"/>
      <c r="N30" s="9"/>
    </row>
    <row r="31" spans="1:14" x14ac:dyDescent="0.2">
      <c r="A31" s="230" t="s">
        <v>101</v>
      </c>
      <c r="B31" s="231"/>
      <c r="C31" s="231"/>
      <c r="D31" s="231"/>
      <c r="E31" s="231"/>
      <c r="F31" s="231"/>
      <c r="G31" s="231"/>
      <c r="H31" s="232"/>
      <c r="I31" s="4">
        <v>24</v>
      </c>
      <c r="J31" s="24">
        <v>0</v>
      </c>
      <c r="K31" s="24">
        <v>0</v>
      </c>
      <c r="M31" s="9"/>
      <c r="N31" s="9"/>
    </row>
    <row r="32" spans="1:14" x14ac:dyDescent="0.2">
      <c r="A32" s="230" t="s">
        <v>102</v>
      </c>
      <c r="B32" s="231"/>
      <c r="C32" s="231"/>
      <c r="D32" s="231"/>
      <c r="E32" s="231"/>
      <c r="F32" s="231"/>
      <c r="G32" s="231"/>
      <c r="H32" s="232"/>
      <c r="I32" s="4">
        <v>25</v>
      </c>
      <c r="J32" s="24">
        <v>0</v>
      </c>
      <c r="K32" s="24">
        <v>0</v>
      </c>
      <c r="M32" s="9"/>
      <c r="N32" s="9"/>
    </row>
    <row r="33" spans="1:14" x14ac:dyDescent="0.2">
      <c r="A33" s="230" t="s">
        <v>103</v>
      </c>
      <c r="B33" s="231"/>
      <c r="C33" s="231"/>
      <c r="D33" s="231"/>
      <c r="E33" s="231"/>
      <c r="F33" s="231"/>
      <c r="G33" s="231"/>
      <c r="H33" s="232"/>
      <c r="I33" s="4">
        <v>26</v>
      </c>
      <c r="J33" s="24">
        <v>1988798</v>
      </c>
      <c r="K33" s="24">
        <v>1359719</v>
      </c>
      <c r="M33" s="9"/>
      <c r="N33" s="9"/>
    </row>
    <row r="34" spans="1:14" x14ac:dyDescent="0.2">
      <c r="A34" s="230" t="s">
        <v>93</v>
      </c>
      <c r="B34" s="231"/>
      <c r="C34" s="231"/>
      <c r="D34" s="231"/>
      <c r="E34" s="231"/>
      <c r="F34" s="231"/>
      <c r="G34" s="231"/>
      <c r="H34" s="232"/>
      <c r="I34" s="4">
        <v>27</v>
      </c>
      <c r="J34" s="24">
        <v>0</v>
      </c>
      <c r="K34" s="24">
        <v>0</v>
      </c>
      <c r="M34" s="9"/>
      <c r="N34" s="9"/>
    </row>
    <row r="35" spans="1:14" x14ac:dyDescent="0.2">
      <c r="A35" s="230" t="s">
        <v>236</v>
      </c>
      <c r="B35" s="231"/>
      <c r="C35" s="231"/>
      <c r="D35" s="231"/>
      <c r="E35" s="231"/>
      <c r="F35" s="231"/>
      <c r="G35" s="231"/>
      <c r="H35" s="232"/>
      <c r="I35" s="4">
        <v>28</v>
      </c>
      <c r="J35" s="24">
        <v>0</v>
      </c>
      <c r="K35" s="24">
        <v>0</v>
      </c>
      <c r="M35" s="9"/>
      <c r="N35" s="9"/>
    </row>
    <row r="36" spans="1:14" x14ac:dyDescent="0.2">
      <c r="A36" s="230" t="s">
        <v>237</v>
      </c>
      <c r="B36" s="231"/>
      <c r="C36" s="231"/>
      <c r="D36" s="231"/>
      <c r="E36" s="231"/>
      <c r="F36" s="231"/>
      <c r="G36" s="231"/>
      <c r="H36" s="232"/>
      <c r="I36" s="4">
        <v>29</v>
      </c>
      <c r="J36" s="23">
        <f>SUM(J37:J39)</f>
        <v>0</v>
      </c>
      <c r="K36" s="23">
        <f>SUM(K37:K39)</f>
        <v>0</v>
      </c>
      <c r="M36" s="9"/>
      <c r="N36" s="9"/>
    </row>
    <row r="37" spans="1:14" x14ac:dyDescent="0.2">
      <c r="A37" s="230" t="s">
        <v>94</v>
      </c>
      <c r="B37" s="231"/>
      <c r="C37" s="231"/>
      <c r="D37" s="231"/>
      <c r="E37" s="231"/>
      <c r="F37" s="231"/>
      <c r="G37" s="231"/>
      <c r="H37" s="232"/>
      <c r="I37" s="4">
        <v>30</v>
      </c>
      <c r="J37" s="24">
        <v>0</v>
      </c>
      <c r="K37" s="24">
        <v>0</v>
      </c>
      <c r="M37" s="9"/>
      <c r="N37" s="9"/>
    </row>
    <row r="38" spans="1:14" x14ac:dyDescent="0.2">
      <c r="A38" s="230" t="s">
        <v>95</v>
      </c>
      <c r="B38" s="231"/>
      <c r="C38" s="231"/>
      <c r="D38" s="231"/>
      <c r="E38" s="231"/>
      <c r="F38" s="231"/>
      <c r="G38" s="231"/>
      <c r="H38" s="232"/>
      <c r="I38" s="4">
        <v>31</v>
      </c>
      <c r="J38" s="24">
        <v>0</v>
      </c>
      <c r="K38" s="24">
        <v>0</v>
      </c>
      <c r="M38" s="9"/>
      <c r="N38" s="9"/>
    </row>
    <row r="39" spans="1:14" x14ac:dyDescent="0.2">
      <c r="A39" s="230" t="s">
        <v>96</v>
      </c>
      <c r="B39" s="231"/>
      <c r="C39" s="231"/>
      <c r="D39" s="231"/>
      <c r="E39" s="231"/>
      <c r="F39" s="231"/>
      <c r="G39" s="231"/>
      <c r="H39" s="232"/>
      <c r="I39" s="4">
        <v>32</v>
      </c>
      <c r="J39" s="24">
        <v>0</v>
      </c>
      <c r="K39" s="24">
        <v>0</v>
      </c>
      <c r="M39" s="9"/>
      <c r="N39" s="9"/>
    </row>
    <row r="40" spans="1:14" x14ac:dyDescent="0.2">
      <c r="A40" s="230" t="s">
        <v>238</v>
      </c>
      <c r="B40" s="231"/>
      <c r="C40" s="231"/>
      <c r="D40" s="231"/>
      <c r="E40" s="231"/>
      <c r="F40" s="231"/>
      <c r="G40" s="231"/>
      <c r="H40" s="232"/>
      <c r="I40" s="4">
        <v>33</v>
      </c>
      <c r="J40" s="24">
        <v>25663046</v>
      </c>
      <c r="K40" s="24">
        <v>24296571</v>
      </c>
      <c r="M40" s="9"/>
      <c r="N40" s="9"/>
    </row>
    <row r="41" spans="1:14" x14ac:dyDescent="0.2">
      <c r="A41" s="227" t="s">
        <v>291</v>
      </c>
      <c r="B41" s="228"/>
      <c r="C41" s="228"/>
      <c r="D41" s="228"/>
      <c r="E41" s="228"/>
      <c r="F41" s="228"/>
      <c r="G41" s="228"/>
      <c r="H41" s="229"/>
      <c r="I41" s="4">
        <v>34</v>
      </c>
      <c r="J41" s="23">
        <f>J42+J50+J57+J65</f>
        <v>1459124345</v>
      </c>
      <c r="K41" s="23">
        <f>K42+K50+K57+K65</f>
        <v>1212279634</v>
      </c>
      <c r="M41" s="9"/>
      <c r="N41" s="9"/>
    </row>
    <row r="42" spans="1:14" x14ac:dyDescent="0.2">
      <c r="A42" s="230" t="s">
        <v>118</v>
      </c>
      <c r="B42" s="231"/>
      <c r="C42" s="231"/>
      <c r="D42" s="231"/>
      <c r="E42" s="231"/>
      <c r="F42" s="231"/>
      <c r="G42" s="231"/>
      <c r="H42" s="232"/>
      <c r="I42" s="4">
        <v>35</v>
      </c>
      <c r="J42" s="23">
        <f>SUM(J43:J49)</f>
        <v>478624439</v>
      </c>
      <c r="K42" s="23">
        <f>SUM(K43:K49)</f>
        <v>458787766</v>
      </c>
      <c r="M42" s="9"/>
      <c r="N42" s="9"/>
    </row>
    <row r="43" spans="1:14" x14ac:dyDescent="0.2">
      <c r="A43" s="230" t="s">
        <v>141</v>
      </c>
      <c r="B43" s="231"/>
      <c r="C43" s="231"/>
      <c r="D43" s="231"/>
      <c r="E43" s="231"/>
      <c r="F43" s="231"/>
      <c r="G43" s="231"/>
      <c r="H43" s="232"/>
      <c r="I43" s="4">
        <v>36</v>
      </c>
      <c r="J43" s="24">
        <v>111660293</v>
      </c>
      <c r="K43" s="24">
        <v>117365631</v>
      </c>
      <c r="M43" s="9"/>
      <c r="N43" s="9"/>
    </row>
    <row r="44" spans="1:14" x14ac:dyDescent="0.2">
      <c r="A44" s="230" t="s">
        <v>142</v>
      </c>
      <c r="B44" s="231"/>
      <c r="C44" s="231"/>
      <c r="D44" s="231"/>
      <c r="E44" s="231"/>
      <c r="F44" s="231"/>
      <c r="G44" s="231"/>
      <c r="H44" s="232"/>
      <c r="I44" s="4">
        <v>37</v>
      </c>
      <c r="J44" s="24">
        <v>42880135</v>
      </c>
      <c r="K44" s="24">
        <v>32865481</v>
      </c>
      <c r="M44" s="9"/>
      <c r="N44" s="9"/>
    </row>
    <row r="45" spans="1:14" x14ac:dyDescent="0.2">
      <c r="A45" s="230" t="s">
        <v>104</v>
      </c>
      <c r="B45" s="231"/>
      <c r="C45" s="231"/>
      <c r="D45" s="231"/>
      <c r="E45" s="231"/>
      <c r="F45" s="231"/>
      <c r="G45" s="231"/>
      <c r="H45" s="232"/>
      <c r="I45" s="4">
        <v>38</v>
      </c>
      <c r="J45" s="24">
        <v>140823462</v>
      </c>
      <c r="K45" s="24">
        <v>127765682</v>
      </c>
      <c r="M45" s="9"/>
      <c r="N45" s="9"/>
    </row>
    <row r="46" spans="1:14" x14ac:dyDescent="0.2">
      <c r="A46" s="230" t="s">
        <v>105</v>
      </c>
      <c r="B46" s="231"/>
      <c r="C46" s="231"/>
      <c r="D46" s="231"/>
      <c r="E46" s="231"/>
      <c r="F46" s="231"/>
      <c r="G46" s="231"/>
      <c r="H46" s="232"/>
      <c r="I46" s="4">
        <v>39</v>
      </c>
      <c r="J46" s="24">
        <v>42841093</v>
      </c>
      <c r="K46" s="24">
        <v>40827769</v>
      </c>
      <c r="M46" s="9"/>
      <c r="N46" s="9"/>
    </row>
    <row r="47" spans="1:14" x14ac:dyDescent="0.2">
      <c r="A47" s="230" t="s">
        <v>106</v>
      </c>
      <c r="B47" s="231"/>
      <c r="C47" s="231"/>
      <c r="D47" s="231"/>
      <c r="E47" s="231"/>
      <c r="F47" s="231"/>
      <c r="G47" s="231"/>
      <c r="H47" s="232"/>
      <c r="I47" s="4">
        <v>40</v>
      </c>
      <c r="J47" s="24">
        <v>0</v>
      </c>
      <c r="K47" s="24">
        <v>0</v>
      </c>
      <c r="M47" s="9"/>
      <c r="N47" s="9"/>
    </row>
    <row r="48" spans="1:14" x14ac:dyDescent="0.2">
      <c r="A48" s="230" t="s">
        <v>107</v>
      </c>
      <c r="B48" s="231"/>
      <c r="C48" s="231"/>
      <c r="D48" s="231"/>
      <c r="E48" s="231"/>
      <c r="F48" s="231"/>
      <c r="G48" s="231"/>
      <c r="H48" s="232"/>
      <c r="I48" s="4">
        <v>41</v>
      </c>
      <c r="J48" s="24">
        <v>140419456</v>
      </c>
      <c r="K48" s="24">
        <v>139963203</v>
      </c>
      <c r="M48" s="9"/>
      <c r="N48" s="9"/>
    </row>
    <row r="49" spans="1:14" x14ac:dyDescent="0.2">
      <c r="A49" s="230" t="s">
        <v>108</v>
      </c>
      <c r="B49" s="231"/>
      <c r="C49" s="231"/>
      <c r="D49" s="231"/>
      <c r="E49" s="231"/>
      <c r="F49" s="231"/>
      <c r="G49" s="231"/>
      <c r="H49" s="232"/>
      <c r="I49" s="4">
        <v>42</v>
      </c>
      <c r="J49" s="24">
        <v>0</v>
      </c>
      <c r="K49" s="24">
        <v>0</v>
      </c>
      <c r="M49" s="9"/>
      <c r="N49" s="9"/>
    </row>
    <row r="50" spans="1:14" x14ac:dyDescent="0.2">
      <c r="A50" s="230" t="s">
        <v>119</v>
      </c>
      <c r="B50" s="231"/>
      <c r="C50" s="231"/>
      <c r="D50" s="231"/>
      <c r="E50" s="231"/>
      <c r="F50" s="231"/>
      <c r="G50" s="231"/>
      <c r="H50" s="232"/>
      <c r="I50" s="4">
        <v>43</v>
      </c>
      <c r="J50" s="23">
        <f>SUM(J51:J56)</f>
        <v>763611620</v>
      </c>
      <c r="K50" s="23">
        <f>SUM(K51:K56)</f>
        <v>593288286</v>
      </c>
      <c r="M50" s="9"/>
      <c r="N50" s="9"/>
    </row>
    <row r="51" spans="1:14" x14ac:dyDescent="0.2">
      <c r="A51" s="230" t="s">
        <v>251</v>
      </c>
      <c r="B51" s="231"/>
      <c r="C51" s="231"/>
      <c r="D51" s="231"/>
      <c r="E51" s="231"/>
      <c r="F51" s="231"/>
      <c r="G51" s="231"/>
      <c r="H51" s="232"/>
      <c r="I51" s="4">
        <v>44</v>
      </c>
      <c r="J51" s="24">
        <v>465173908</v>
      </c>
      <c r="K51" s="24">
        <v>299731312</v>
      </c>
      <c r="M51" s="9"/>
      <c r="N51" s="9"/>
    </row>
    <row r="52" spans="1:14" x14ac:dyDescent="0.2">
      <c r="A52" s="230" t="s">
        <v>252</v>
      </c>
      <c r="B52" s="231"/>
      <c r="C52" s="231"/>
      <c r="D52" s="231"/>
      <c r="E52" s="231"/>
      <c r="F52" s="231"/>
      <c r="G52" s="231"/>
      <c r="H52" s="232"/>
      <c r="I52" s="4">
        <v>45</v>
      </c>
      <c r="J52" s="24">
        <v>279386040</v>
      </c>
      <c r="K52" s="24">
        <v>286109856</v>
      </c>
      <c r="M52" s="9"/>
      <c r="N52" s="9"/>
    </row>
    <row r="53" spans="1:14" x14ac:dyDescent="0.2">
      <c r="A53" s="230" t="s">
        <v>253</v>
      </c>
      <c r="B53" s="231"/>
      <c r="C53" s="231"/>
      <c r="D53" s="231"/>
      <c r="E53" s="231"/>
      <c r="F53" s="231"/>
      <c r="G53" s="231"/>
      <c r="H53" s="232"/>
      <c r="I53" s="4">
        <v>46</v>
      </c>
      <c r="J53" s="24">
        <v>0</v>
      </c>
      <c r="K53" s="24">
        <v>0</v>
      </c>
      <c r="M53" s="9"/>
      <c r="N53" s="9"/>
    </row>
    <row r="54" spans="1:14" x14ac:dyDescent="0.2">
      <c r="A54" s="230" t="s">
        <v>254</v>
      </c>
      <c r="B54" s="231"/>
      <c r="C54" s="231"/>
      <c r="D54" s="231"/>
      <c r="E54" s="231"/>
      <c r="F54" s="231"/>
      <c r="G54" s="231"/>
      <c r="H54" s="232"/>
      <c r="I54" s="4">
        <v>47</v>
      </c>
      <c r="J54" s="24">
        <v>733464</v>
      </c>
      <c r="K54" s="24">
        <v>855648</v>
      </c>
      <c r="M54" s="9"/>
      <c r="N54" s="9"/>
    </row>
    <row r="55" spans="1:14" x14ac:dyDescent="0.2">
      <c r="A55" s="230" t="s">
        <v>5</v>
      </c>
      <c r="B55" s="231"/>
      <c r="C55" s="231"/>
      <c r="D55" s="231"/>
      <c r="E55" s="231"/>
      <c r="F55" s="231"/>
      <c r="G55" s="231"/>
      <c r="H55" s="232"/>
      <c r="I55" s="4">
        <v>48</v>
      </c>
      <c r="J55" s="24">
        <v>7744536</v>
      </c>
      <c r="K55" s="24">
        <v>621207</v>
      </c>
      <c r="M55" s="9"/>
      <c r="N55" s="9"/>
    </row>
    <row r="56" spans="1:14" x14ac:dyDescent="0.2">
      <c r="A56" s="230" t="s">
        <v>6</v>
      </c>
      <c r="B56" s="231"/>
      <c r="C56" s="231"/>
      <c r="D56" s="231"/>
      <c r="E56" s="231"/>
      <c r="F56" s="231"/>
      <c r="G56" s="231"/>
      <c r="H56" s="232"/>
      <c r="I56" s="4">
        <v>49</v>
      </c>
      <c r="J56" s="24">
        <v>10573672</v>
      </c>
      <c r="K56" s="24">
        <v>5970263</v>
      </c>
      <c r="M56" s="9"/>
      <c r="N56" s="9"/>
    </row>
    <row r="57" spans="1:14" x14ac:dyDescent="0.2">
      <c r="A57" s="230" t="s">
        <v>120</v>
      </c>
      <c r="B57" s="231"/>
      <c r="C57" s="231"/>
      <c r="D57" s="231"/>
      <c r="E57" s="231"/>
      <c r="F57" s="231"/>
      <c r="G57" s="231"/>
      <c r="H57" s="232"/>
      <c r="I57" s="4">
        <v>50</v>
      </c>
      <c r="J57" s="23">
        <f>SUM(J58:J64)</f>
        <v>80335253</v>
      </c>
      <c r="K57" s="23">
        <f>SUM(K58:K64)</f>
        <v>90176605</v>
      </c>
      <c r="M57" s="9"/>
      <c r="N57" s="9"/>
    </row>
    <row r="58" spans="1:14" x14ac:dyDescent="0.2">
      <c r="A58" s="230" t="s">
        <v>90</v>
      </c>
      <c r="B58" s="231"/>
      <c r="C58" s="231"/>
      <c r="D58" s="231"/>
      <c r="E58" s="231"/>
      <c r="F58" s="231"/>
      <c r="G58" s="231"/>
      <c r="H58" s="232"/>
      <c r="I58" s="4">
        <v>51</v>
      </c>
      <c r="J58" s="24">
        <v>0</v>
      </c>
      <c r="K58" s="24">
        <v>0</v>
      </c>
      <c r="M58" s="9"/>
      <c r="N58" s="9"/>
    </row>
    <row r="59" spans="1:14" x14ac:dyDescent="0.2">
      <c r="A59" s="230" t="s">
        <v>91</v>
      </c>
      <c r="B59" s="231"/>
      <c r="C59" s="231"/>
      <c r="D59" s="231"/>
      <c r="E59" s="231"/>
      <c r="F59" s="231"/>
      <c r="G59" s="231"/>
      <c r="H59" s="232"/>
      <c r="I59" s="4">
        <v>52</v>
      </c>
      <c r="J59" s="24">
        <v>75449677</v>
      </c>
      <c r="K59" s="24">
        <v>87549892</v>
      </c>
      <c r="M59" s="9"/>
      <c r="N59" s="9"/>
    </row>
    <row r="60" spans="1:14" x14ac:dyDescent="0.2">
      <c r="A60" s="230" t="s">
        <v>293</v>
      </c>
      <c r="B60" s="231"/>
      <c r="C60" s="231"/>
      <c r="D60" s="231"/>
      <c r="E60" s="231"/>
      <c r="F60" s="231"/>
      <c r="G60" s="231"/>
      <c r="H60" s="232"/>
      <c r="I60" s="4">
        <v>53</v>
      </c>
      <c r="J60" s="24">
        <v>0</v>
      </c>
      <c r="K60" s="24">
        <v>0</v>
      </c>
      <c r="M60" s="9"/>
      <c r="N60" s="9"/>
    </row>
    <row r="61" spans="1:14" x14ac:dyDescent="0.2">
      <c r="A61" s="230" t="s">
        <v>101</v>
      </c>
      <c r="B61" s="231"/>
      <c r="C61" s="231"/>
      <c r="D61" s="231"/>
      <c r="E61" s="231"/>
      <c r="F61" s="231"/>
      <c r="G61" s="231"/>
      <c r="H61" s="232"/>
      <c r="I61" s="4">
        <v>54</v>
      </c>
      <c r="J61" s="24">
        <v>0</v>
      </c>
      <c r="K61" s="24">
        <v>0</v>
      </c>
      <c r="M61" s="9"/>
      <c r="N61" s="9"/>
    </row>
    <row r="62" spans="1:14" x14ac:dyDescent="0.2">
      <c r="A62" s="230" t="s">
        <v>102</v>
      </c>
      <c r="B62" s="231"/>
      <c r="C62" s="231"/>
      <c r="D62" s="231"/>
      <c r="E62" s="231"/>
      <c r="F62" s="231"/>
      <c r="G62" s="231"/>
      <c r="H62" s="232"/>
      <c r="I62" s="4">
        <v>55</v>
      </c>
      <c r="J62" s="24">
        <v>306000</v>
      </c>
      <c r="K62" s="24">
        <v>182000</v>
      </c>
      <c r="M62" s="9"/>
      <c r="N62" s="9"/>
    </row>
    <row r="63" spans="1:14" x14ac:dyDescent="0.2">
      <c r="A63" s="230" t="s">
        <v>103</v>
      </c>
      <c r="B63" s="231"/>
      <c r="C63" s="231"/>
      <c r="D63" s="231"/>
      <c r="E63" s="231"/>
      <c r="F63" s="231"/>
      <c r="G63" s="231"/>
      <c r="H63" s="232"/>
      <c r="I63" s="4">
        <v>56</v>
      </c>
      <c r="J63" s="24">
        <v>2544119</v>
      </c>
      <c r="K63" s="24">
        <v>1757668</v>
      </c>
      <c r="M63" s="9"/>
      <c r="N63" s="9"/>
    </row>
    <row r="64" spans="1:14" x14ac:dyDescent="0.2">
      <c r="A64" s="230" t="s">
        <v>62</v>
      </c>
      <c r="B64" s="231"/>
      <c r="C64" s="231"/>
      <c r="D64" s="231"/>
      <c r="E64" s="231"/>
      <c r="F64" s="231"/>
      <c r="G64" s="231"/>
      <c r="H64" s="232"/>
      <c r="I64" s="4">
        <v>57</v>
      </c>
      <c r="J64" s="24">
        <v>2035457</v>
      </c>
      <c r="K64" s="24">
        <v>687045</v>
      </c>
      <c r="M64" s="9"/>
      <c r="N64" s="9"/>
    </row>
    <row r="65" spans="1:14" x14ac:dyDescent="0.2">
      <c r="A65" s="230" t="s">
        <v>258</v>
      </c>
      <c r="B65" s="231"/>
      <c r="C65" s="231"/>
      <c r="D65" s="231"/>
      <c r="E65" s="231"/>
      <c r="F65" s="231"/>
      <c r="G65" s="231"/>
      <c r="H65" s="232"/>
      <c r="I65" s="4">
        <v>58</v>
      </c>
      <c r="J65" s="24">
        <v>136553033</v>
      </c>
      <c r="K65" s="24">
        <v>70026977</v>
      </c>
      <c r="M65" s="9"/>
      <c r="N65" s="9"/>
    </row>
    <row r="66" spans="1:14" x14ac:dyDescent="0.2">
      <c r="A66" s="227" t="s">
        <v>69</v>
      </c>
      <c r="B66" s="228"/>
      <c r="C66" s="228"/>
      <c r="D66" s="228"/>
      <c r="E66" s="228"/>
      <c r="F66" s="228"/>
      <c r="G66" s="228"/>
      <c r="H66" s="229"/>
      <c r="I66" s="4">
        <v>59</v>
      </c>
      <c r="J66" s="24">
        <v>6155104</v>
      </c>
      <c r="K66" s="24">
        <v>5441438</v>
      </c>
      <c r="M66" s="9"/>
      <c r="N66" s="9"/>
    </row>
    <row r="67" spans="1:14" x14ac:dyDescent="0.2">
      <c r="A67" s="227" t="s">
        <v>292</v>
      </c>
      <c r="B67" s="228"/>
      <c r="C67" s="228"/>
      <c r="D67" s="228"/>
      <c r="E67" s="228"/>
      <c r="F67" s="228"/>
      <c r="G67" s="228"/>
      <c r="H67" s="229"/>
      <c r="I67" s="4">
        <v>60</v>
      </c>
      <c r="J67" s="23">
        <f>J8+J9+J41+J66</f>
        <v>3316607102</v>
      </c>
      <c r="K67" s="23">
        <f>K8+K9+K41+K66</f>
        <v>3238365300</v>
      </c>
      <c r="M67" s="9"/>
      <c r="N67" s="9"/>
    </row>
    <row r="68" spans="1:14" ht="13.5" thickBot="1" x14ac:dyDescent="0.25">
      <c r="A68" s="243" t="s">
        <v>109</v>
      </c>
      <c r="B68" s="244"/>
      <c r="C68" s="244"/>
      <c r="D68" s="244"/>
      <c r="E68" s="244"/>
      <c r="F68" s="244"/>
      <c r="G68" s="244"/>
      <c r="H68" s="245"/>
      <c r="I68" s="94">
        <v>61</v>
      </c>
      <c r="J68" s="116">
        <v>966890614</v>
      </c>
      <c r="K68" s="116">
        <v>990588945</v>
      </c>
      <c r="M68" s="9"/>
      <c r="N68" s="9"/>
    </row>
    <row r="69" spans="1:14" x14ac:dyDescent="0.2">
      <c r="A69" s="221" t="s">
        <v>71</v>
      </c>
      <c r="B69" s="246"/>
      <c r="C69" s="246"/>
      <c r="D69" s="246"/>
      <c r="E69" s="246"/>
      <c r="F69" s="246"/>
      <c r="G69" s="246"/>
      <c r="H69" s="246"/>
      <c r="I69" s="246"/>
      <c r="J69" s="246"/>
      <c r="K69" s="247"/>
      <c r="M69" s="9"/>
      <c r="N69" s="9"/>
    </row>
    <row r="70" spans="1:14" x14ac:dyDescent="0.2">
      <c r="A70" s="224" t="s">
        <v>244</v>
      </c>
      <c r="B70" s="225"/>
      <c r="C70" s="225"/>
      <c r="D70" s="225"/>
      <c r="E70" s="225"/>
      <c r="F70" s="225"/>
      <c r="G70" s="225"/>
      <c r="H70" s="226"/>
      <c r="I70" s="6">
        <v>62</v>
      </c>
      <c r="J70" s="117">
        <f>J71+J72+J73+J79+J80+J83+J86</f>
        <v>2076079537</v>
      </c>
      <c r="K70" s="117">
        <f>K71+K72+K73+K79+K80+K83+K86</f>
        <v>2091517353</v>
      </c>
      <c r="M70" s="9"/>
      <c r="N70" s="9"/>
    </row>
    <row r="71" spans="1:14" x14ac:dyDescent="0.2">
      <c r="A71" s="230" t="s">
        <v>155</v>
      </c>
      <c r="B71" s="231"/>
      <c r="C71" s="231"/>
      <c r="D71" s="231"/>
      <c r="E71" s="231"/>
      <c r="F71" s="231"/>
      <c r="G71" s="231"/>
      <c r="H71" s="232"/>
      <c r="I71" s="4">
        <v>63</v>
      </c>
      <c r="J71" s="24">
        <v>1566400660</v>
      </c>
      <c r="K71" s="24">
        <v>1566400660</v>
      </c>
      <c r="M71" s="9"/>
      <c r="N71" s="9"/>
    </row>
    <row r="72" spans="1:14" x14ac:dyDescent="0.2">
      <c r="A72" s="230" t="s">
        <v>156</v>
      </c>
      <c r="B72" s="231"/>
      <c r="C72" s="231"/>
      <c r="D72" s="231"/>
      <c r="E72" s="231"/>
      <c r="F72" s="231"/>
      <c r="G72" s="231"/>
      <c r="H72" s="232"/>
      <c r="I72" s="4">
        <v>64</v>
      </c>
      <c r="J72" s="24">
        <v>185313851</v>
      </c>
      <c r="K72" s="24">
        <v>182752349</v>
      </c>
      <c r="M72" s="9"/>
      <c r="N72" s="9"/>
    </row>
    <row r="73" spans="1:14" x14ac:dyDescent="0.2">
      <c r="A73" s="230" t="s">
        <v>157</v>
      </c>
      <c r="B73" s="231"/>
      <c r="C73" s="231"/>
      <c r="D73" s="231"/>
      <c r="E73" s="231"/>
      <c r="F73" s="231"/>
      <c r="G73" s="231"/>
      <c r="H73" s="232"/>
      <c r="I73" s="4">
        <v>65</v>
      </c>
      <c r="J73" s="23">
        <f>J74+J75-J76+J77+J78</f>
        <v>143682952</v>
      </c>
      <c r="K73" s="23">
        <f>K74+K75-K76+K77+K78</f>
        <v>282022740</v>
      </c>
      <c r="M73" s="9"/>
      <c r="N73" s="9"/>
    </row>
    <row r="74" spans="1:14" x14ac:dyDescent="0.2">
      <c r="A74" s="230" t="s">
        <v>158</v>
      </c>
      <c r="B74" s="231"/>
      <c r="C74" s="231"/>
      <c r="D74" s="231"/>
      <c r="E74" s="231"/>
      <c r="F74" s="231"/>
      <c r="G74" s="231"/>
      <c r="H74" s="232"/>
      <c r="I74" s="4">
        <v>66</v>
      </c>
      <c r="J74" s="24">
        <v>17659521</v>
      </c>
      <c r="K74" s="24">
        <v>26625605</v>
      </c>
      <c r="M74" s="9"/>
      <c r="N74" s="9"/>
    </row>
    <row r="75" spans="1:14" x14ac:dyDescent="0.2">
      <c r="A75" s="230" t="s">
        <v>159</v>
      </c>
      <c r="B75" s="231"/>
      <c r="C75" s="231"/>
      <c r="D75" s="231"/>
      <c r="E75" s="231"/>
      <c r="F75" s="231"/>
      <c r="G75" s="231"/>
      <c r="H75" s="232"/>
      <c r="I75" s="4">
        <v>67</v>
      </c>
      <c r="J75" s="24">
        <v>147604502</v>
      </c>
      <c r="K75" s="24">
        <v>147604502</v>
      </c>
      <c r="M75" s="9"/>
      <c r="N75" s="9"/>
    </row>
    <row r="76" spans="1:14" x14ac:dyDescent="0.2">
      <c r="A76" s="230" t="s">
        <v>147</v>
      </c>
      <c r="B76" s="231"/>
      <c r="C76" s="231"/>
      <c r="D76" s="231"/>
      <c r="E76" s="231"/>
      <c r="F76" s="231"/>
      <c r="G76" s="231"/>
      <c r="H76" s="232"/>
      <c r="I76" s="4">
        <v>68</v>
      </c>
      <c r="J76" s="24">
        <v>72539675</v>
      </c>
      <c r="K76" s="24">
        <v>63681553</v>
      </c>
      <c r="M76" s="9"/>
      <c r="N76" s="9"/>
    </row>
    <row r="77" spans="1:14" x14ac:dyDescent="0.2">
      <c r="A77" s="230" t="s">
        <v>148</v>
      </c>
      <c r="B77" s="231"/>
      <c r="C77" s="231"/>
      <c r="D77" s="231"/>
      <c r="E77" s="231"/>
      <c r="F77" s="231"/>
      <c r="G77" s="231"/>
      <c r="H77" s="232"/>
      <c r="I77" s="4">
        <v>69</v>
      </c>
      <c r="J77" s="24">
        <v>0</v>
      </c>
      <c r="K77" s="24">
        <v>0</v>
      </c>
      <c r="M77" s="9"/>
      <c r="N77" s="9"/>
    </row>
    <row r="78" spans="1:14" x14ac:dyDescent="0.2">
      <c r="A78" s="230" t="s">
        <v>149</v>
      </c>
      <c r="B78" s="231"/>
      <c r="C78" s="231"/>
      <c r="D78" s="231"/>
      <c r="E78" s="231"/>
      <c r="F78" s="231"/>
      <c r="G78" s="231"/>
      <c r="H78" s="232"/>
      <c r="I78" s="4">
        <v>70</v>
      </c>
      <c r="J78" s="24">
        <v>50958604</v>
      </c>
      <c r="K78" s="24">
        <v>171474186</v>
      </c>
      <c r="M78" s="9"/>
      <c r="N78" s="9"/>
    </row>
    <row r="79" spans="1:14" x14ac:dyDescent="0.2">
      <c r="A79" s="230" t="s">
        <v>150</v>
      </c>
      <c r="B79" s="231"/>
      <c r="C79" s="231"/>
      <c r="D79" s="231"/>
      <c r="E79" s="231"/>
      <c r="F79" s="231"/>
      <c r="G79" s="231"/>
      <c r="H79" s="232"/>
      <c r="I79" s="4">
        <v>71</v>
      </c>
      <c r="J79" s="24">
        <v>0</v>
      </c>
      <c r="K79" s="24">
        <v>0</v>
      </c>
      <c r="M79" s="9"/>
      <c r="N79" s="9"/>
    </row>
    <row r="80" spans="1:14" x14ac:dyDescent="0.2">
      <c r="A80" s="230" t="s">
        <v>289</v>
      </c>
      <c r="B80" s="231"/>
      <c r="C80" s="231"/>
      <c r="D80" s="231"/>
      <c r="E80" s="231"/>
      <c r="F80" s="231"/>
      <c r="G80" s="231"/>
      <c r="H80" s="232"/>
      <c r="I80" s="4">
        <v>72</v>
      </c>
      <c r="J80" s="23">
        <f>J81-J82</f>
        <v>1360387</v>
      </c>
      <c r="K80" s="23">
        <f>K81-K82</f>
        <v>51200408</v>
      </c>
      <c r="M80" s="9"/>
      <c r="N80" s="9"/>
    </row>
    <row r="81" spans="1:14" x14ac:dyDescent="0.2">
      <c r="A81" s="248" t="s">
        <v>195</v>
      </c>
      <c r="B81" s="249"/>
      <c r="C81" s="249"/>
      <c r="D81" s="249"/>
      <c r="E81" s="249"/>
      <c r="F81" s="249"/>
      <c r="G81" s="249"/>
      <c r="H81" s="250"/>
      <c r="I81" s="4">
        <v>73</v>
      </c>
      <c r="J81" s="24">
        <v>1360387</v>
      </c>
      <c r="K81" s="24">
        <v>51200408</v>
      </c>
      <c r="M81" s="9"/>
      <c r="N81" s="9"/>
    </row>
    <row r="82" spans="1:14" x14ac:dyDescent="0.2">
      <c r="A82" s="248" t="s">
        <v>196</v>
      </c>
      <c r="B82" s="249"/>
      <c r="C82" s="249"/>
      <c r="D82" s="249"/>
      <c r="E82" s="249"/>
      <c r="F82" s="249"/>
      <c r="G82" s="249"/>
      <c r="H82" s="250"/>
      <c r="I82" s="4">
        <v>74</v>
      </c>
      <c r="J82" s="24">
        <v>0</v>
      </c>
      <c r="K82" s="24">
        <v>0</v>
      </c>
      <c r="M82" s="9"/>
      <c r="N82" s="9"/>
    </row>
    <row r="83" spans="1:14" x14ac:dyDescent="0.2">
      <c r="A83" s="230" t="s">
        <v>290</v>
      </c>
      <c r="B83" s="231"/>
      <c r="C83" s="231"/>
      <c r="D83" s="231"/>
      <c r="E83" s="231"/>
      <c r="F83" s="231"/>
      <c r="G83" s="231"/>
      <c r="H83" s="232"/>
      <c r="I83" s="4">
        <v>75</v>
      </c>
      <c r="J83" s="23">
        <f>J84-J85</f>
        <v>179321687</v>
      </c>
      <c r="K83" s="23">
        <f>K84-K85</f>
        <v>9141196</v>
      </c>
      <c r="M83" s="9"/>
      <c r="N83" s="9"/>
    </row>
    <row r="84" spans="1:14" x14ac:dyDescent="0.2">
      <c r="A84" s="248" t="s">
        <v>197</v>
      </c>
      <c r="B84" s="249"/>
      <c r="C84" s="249"/>
      <c r="D84" s="249"/>
      <c r="E84" s="249"/>
      <c r="F84" s="249"/>
      <c r="G84" s="249"/>
      <c r="H84" s="250"/>
      <c r="I84" s="4">
        <v>76</v>
      </c>
      <c r="J84" s="24">
        <v>179321687</v>
      </c>
      <c r="K84" s="24">
        <v>9141196</v>
      </c>
      <c r="M84" s="9"/>
      <c r="N84" s="9"/>
    </row>
    <row r="85" spans="1:14" x14ac:dyDescent="0.2">
      <c r="A85" s="248" t="s">
        <v>198</v>
      </c>
      <c r="B85" s="249"/>
      <c r="C85" s="249"/>
      <c r="D85" s="249"/>
      <c r="E85" s="249"/>
      <c r="F85" s="249"/>
      <c r="G85" s="249"/>
      <c r="H85" s="250"/>
      <c r="I85" s="4">
        <v>77</v>
      </c>
      <c r="J85" s="24">
        <v>0</v>
      </c>
      <c r="K85" s="24">
        <v>0</v>
      </c>
      <c r="M85" s="9"/>
      <c r="N85" s="9"/>
    </row>
    <row r="86" spans="1:14" x14ac:dyDescent="0.2">
      <c r="A86" s="230" t="s">
        <v>199</v>
      </c>
      <c r="B86" s="231"/>
      <c r="C86" s="231"/>
      <c r="D86" s="231"/>
      <c r="E86" s="231"/>
      <c r="F86" s="231"/>
      <c r="G86" s="231"/>
      <c r="H86" s="232"/>
      <c r="I86" s="4">
        <v>78</v>
      </c>
      <c r="J86" s="24">
        <v>0</v>
      </c>
      <c r="K86" s="24">
        <v>0</v>
      </c>
      <c r="M86" s="9"/>
      <c r="N86" s="9"/>
    </row>
    <row r="87" spans="1:14" x14ac:dyDescent="0.2">
      <c r="A87" s="227" t="s">
        <v>38</v>
      </c>
      <c r="B87" s="228"/>
      <c r="C87" s="228"/>
      <c r="D87" s="228"/>
      <c r="E87" s="228"/>
      <c r="F87" s="228"/>
      <c r="G87" s="228"/>
      <c r="H87" s="229"/>
      <c r="I87" s="4">
        <v>79</v>
      </c>
      <c r="J87" s="23">
        <f>SUM(J88:J90)</f>
        <v>31469021</v>
      </c>
      <c r="K87" s="23">
        <f>SUM(K88:K90)</f>
        <v>32684933</v>
      </c>
      <c r="M87" s="9"/>
      <c r="N87" s="9"/>
    </row>
    <row r="88" spans="1:14" x14ac:dyDescent="0.2">
      <c r="A88" s="230" t="s">
        <v>143</v>
      </c>
      <c r="B88" s="231"/>
      <c r="C88" s="231"/>
      <c r="D88" s="231"/>
      <c r="E88" s="231"/>
      <c r="F88" s="231"/>
      <c r="G88" s="231"/>
      <c r="H88" s="232"/>
      <c r="I88" s="4">
        <v>80</v>
      </c>
      <c r="J88" s="102">
        <v>17750427</v>
      </c>
      <c r="K88" s="102">
        <v>17750427</v>
      </c>
      <c r="M88" s="9"/>
      <c r="N88" s="9"/>
    </row>
    <row r="89" spans="1:14" x14ac:dyDescent="0.2">
      <c r="A89" s="230" t="s">
        <v>144</v>
      </c>
      <c r="B89" s="231"/>
      <c r="C89" s="231"/>
      <c r="D89" s="231"/>
      <c r="E89" s="231"/>
      <c r="F89" s="231"/>
      <c r="G89" s="231"/>
      <c r="H89" s="232"/>
      <c r="I89" s="4">
        <v>81</v>
      </c>
      <c r="J89" s="24">
        <v>0</v>
      </c>
      <c r="K89" s="24">
        <v>0</v>
      </c>
      <c r="M89" s="9"/>
      <c r="N89" s="9"/>
    </row>
    <row r="90" spans="1:14" x14ac:dyDescent="0.2">
      <c r="A90" s="230" t="s">
        <v>145</v>
      </c>
      <c r="B90" s="231"/>
      <c r="C90" s="231"/>
      <c r="D90" s="231"/>
      <c r="E90" s="231"/>
      <c r="F90" s="231"/>
      <c r="G90" s="231"/>
      <c r="H90" s="232"/>
      <c r="I90" s="4">
        <v>82</v>
      </c>
      <c r="J90" s="102">
        <v>13718594</v>
      </c>
      <c r="K90" s="102">
        <v>14934506</v>
      </c>
      <c r="M90" s="9"/>
      <c r="N90" s="9"/>
    </row>
    <row r="91" spans="1:14" x14ac:dyDescent="0.2">
      <c r="A91" s="227" t="s">
        <v>39</v>
      </c>
      <c r="B91" s="228"/>
      <c r="C91" s="228"/>
      <c r="D91" s="228"/>
      <c r="E91" s="228"/>
      <c r="F91" s="228"/>
      <c r="G91" s="228"/>
      <c r="H91" s="229"/>
      <c r="I91" s="4">
        <v>83</v>
      </c>
      <c r="J91" s="23">
        <f>SUM(J92:J100)</f>
        <v>398472313</v>
      </c>
      <c r="K91" s="23">
        <f>SUM(K92:K100)</f>
        <v>426094100</v>
      </c>
      <c r="M91" s="9"/>
      <c r="N91" s="9"/>
    </row>
    <row r="92" spans="1:14" x14ac:dyDescent="0.2">
      <c r="A92" s="230" t="s">
        <v>146</v>
      </c>
      <c r="B92" s="231"/>
      <c r="C92" s="231"/>
      <c r="D92" s="231"/>
      <c r="E92" s="231"/>
      <c r="F92" s="231"/>
      <c r="G92" s="231"/>
      <c r="H92" s="232"/>
      <c r="I92" s="4">
        <v>84</v>
      </c>
      <c r="J92" s="24">
        <v>0</v>
      </c>
      <c r="K92" s="24">
        <v>0</v>
      </c>
      <c r="M92" s="9"/>
      <c r="N92" s="9"/>
    </row>
    <row r="93" spans="1:14" x14ac:dyDescent="0.2">
      <c r="A93" s="230" t="s">
        <v>294</v>
      </c>
      <c r="B93" s="231"/>
      <c r="C93" s="231"/>
      <c r="D93" s="231"/>
      <c r="E93" s="231"/>
      <c r="F93" s="231"/>
      <c r="G93" s="231"/>
      <c r="H93" s="232"/>
      <c r="I93" s="4">
        <v>85</v>
      </c>
      <c r="J93" s="24">
        <v>0</v>
      </c>
      <c r="K93" s="24">
        <v>0</v>
      </c>
      <c r="M93" s="9"/>
      <c r="N93" s="9"/>
    </row>
    <row r="94" spans="1:14" x14ac:dyDescent="0.2">
      <c r="A94" s="230" t="s">
        <v>0</v>
      </c>
      <c r="B94" s="231"/>
      <c r="C94" s="231"/>
      <c r="D94" s="231"/>
      <c r="E94" s="231"/>
      <c r="F94" s="231"/>
      <c r="G94" s="231"/>
      <c r="H94" s="232"/>
      <c r="I94" s="4">
        <v>86</v>
      </c>
      <c r="J94" s="24">
        <v>398472313</v>
      </c>
      <c r="K94" s="24">
        <v>426094100</v>
      </c>
      <c r="M94" s="9"/>
      <c r="N94" s="9"/>
    </row>
    <row r="95" spans="1:14" x14ac:dyDescent="0.2">
      <c r="A95" s="230" t="s">
        <v>295</v>
      </c>
      <c r="B95" s="231"/>
      <c r="C95" s="231"/>
      <c r="D95" s="231"/>
      <c r="E95" s="231"/>
      <c r="F95" s="231"/>
      <c r="G95" s="231"/>
      <c r="H95" s="232"/>
      <c r="I95" s="4">
        <v>87</v>
      </c>
      <c r="J95" s="24">
        <v>0</v>
      </c>
      <c r="K95" s="24">
        <v>0</v>
      </c>
      <c r="M95" s="9"/>
      <c r="N95" s="9"/>
    </row>
    <row r="96" spans="1:14" x14ac:dyDescent="0.2">
      <c r="A96" s="230" t="s">
        <v>296</v>
      </c>
      <c r="B96" s="231"/>
      <c r="C96" s="231"/>
      <c r="D96" s="231"/>
      <c r="E96" s="231"/>
      <c r="F96" s="231"/>
      <c r="G96" s="231"/>
      <c r="H96" s="232"/>
      <c r="I96" s="4">
        <v>88</v>
      </c>
      <c r="J96" s="24">
        <v>0</v>
      </c>
      <c r="K96" s="24">
        <v>0</v>
      </c>
      <c r="M96" s="9"/>
      <c r="N96" s="9"/>
    </row>
    <row r="97" spans="1:14" x14ac:dyDescent="0.2">
      <c r="A97" s="230" t="s">
        <v>297</v>
      </c>
      <c r="B97" s="231"/>
      <c r="C97" s="231"/>
      <c r="D97" s="231"/>
      <c r="E97" s="231"/>
      <c r="F97" s="231"/>
      <c r="G97" s="231"/>
      <c r="H97" s="232"/>
      <c r="I97" s="4">
        <v>89</v>
      </c>
      <c r="J97" s="24">
        <v>0</v>
      </c>
      <c r="K97" s="24">
        <v>0</v>
      </c>
      <c r="M97" s="9"/>
      <c r="N97" s="9"/>
    </row>
    <row r="98" spans="1:14" x14ac:dyDescent="0.2">
      <c r="A98" s="230" t="s">
        <v>112</v>
      </c>
      <c r="B98" s="231"/>
      <c r="C98" s="231"/>
      <c r="D98" s="231"/>
      <c r="E98" s="231"/>
      <c r="F98" s="231"/>
      <c r="G98" s="231"/>
      <c r="H98" s="232"/>
      <c r="I98" s="4">
        <v>90</v>
      </c>
      <c r="J98" s="24">
        <v>0</v>
      </c>
      <c r="K98" s="24">
        <v>0</v>
      </c>
      <c r="M98" s="9"/>
      <c r="N98" s="9"/>
    </row>
    <row r="99" spans="1:14" x14ac:dyDescent="0.2">
      <c r="A99" s="230" t="s">
        <v>110</v>
      </c>
      <c r="B99" s="231"/>
      <c r="C99" s="231"/>
      <c r="D99" s="231"/>
      <c r="E99" s="231"/>
      <c r="F99" s="231"/>
      <c r="G99" s="231"/>
      <c r="H99" s="232"/>
      <c r="I99" s="4">
        <v>91</v>
      </c>
      <c r="J99" s="24">
        <v>0</v>
      </c>
      <c r="K99" s="24">
        <v>0</v>
      </c>
      <c r="M99" s="9"/>
      <c r="N99" s="9"/>
    </row>
    <row r="100" spans="1:14" x14ac:dyDescent="0.2">
      <c r="A100" s="230" t="s">
        <v>111</v>
      </c>
      <c r="B100" s="231"/>
      <c r="C100" s="231"/>
      <c r="D100" s="231"/>
      <c r="E100" s="231"/>
      <c r="F100" s="231"/>
      <c r="G100" s="231"/>
      <c r="H100" s="232"/>
      <c r="I100" s="4">
        <v>92</v>
      </c>
      <c r="J100" s="24">
        <v>0</v>
      </c>
      <c r="K100" s="24">
        <v>0</v>
      </c>
      <c r="M100" s="9"/>
      <c r="N100" s="9"/>
    </row>
    <row r="101" spans="1:14" x14ac:dyDescent="0.2">
      <c r="A101" s="227" t="s">
        <v>40</v>
      </c>
      <c r="B101" s="228"/>
      <c r="C101" s="228"/>
      <c r="D101" s="228"/>
      <c r="E101" s="228"/>
      <c r="F101" s="228"/>
      <c r="G101" s="228"/>
      <c r="H101" s="229"/>
      <c r="I101" s="4">
        <v>93</v>
      </c>
      <c r="J101" s="23">
        <f>SUM(J102:J113)</f>
        <v>771097403</v>
      </c>
      <c r="K101" s="23">
        <f>SUM(K102:K113)</f>
        <v>635734805</v>
      </c>
      <c r="M101" s="9"/>
      <c r="N101" s="9"/>
    </row>
    <row r="102" spans="1:14" x14ac:dyDescent="0.2">
      <c r="A102" s="230" t="s">
        <v>146</v>
      </c>
      <c r="B102" s="231"/>
      <c r="C102" s="231"/>
      <c r="D102" s="231"/>
      <c r="E102" s="231"/>
      <c r="F102" s="231"/>
      <c r="G102" s="231"/>
      <c r="H102" s="232"/>
      <c r="I102" s="4">
        <v>94</v>
      </c>
      <c r="J102" s="24">
        <v>156595983</v>
      </c>
      <c r="K102" s="24">
        <v>196980380</v>
      </c>
      <c r="M102" s="9"/>
      <c r="N102" s="9"/>
    </row>
    <row r="103" spans="1:14" x14ac:dyDescent="0.2">
      <c r="A103" s="230" t="s">
        <v>294</v>
      </c>
      <c r="B103" s="231"/>
      <c r="C103" s="231"/>
      <c r="D103" s="231"/>
      <c r="E103" s="231"/>
      <c r="F103" s="231"/>
      <c r="G103" s="231"/>
      <c r="H103" s="232"/>
      <c r="I103" s="4">
        <v>95</v>
      </c>
      <c r="J103" s="24">
        <v>324985</v>
      </c>
      <c r="K103" s="24">
        <v>318486</v>
      </c>
      <c r="M103" s="9"/>
      <c r="N103" s="9"/>
    </row>
    <row r="104" spans="1:14" x14ac:dyDescent="0.2">
      <c r="A104" s="230" t="s">
        <v>0</v>
      </c>
      <c r="B104" s="231"/>
      <c r="C104" s="231"/>
      <c r="D104" s="231"/>
      <c r="E104" s="231"/>
      <c r="F104" s="231"/>
      <c r="G104" s="231"/>
      <c r="H104" s="232"/>
      <c r="I104" s="4">
        <v>96</v>
      </c>
      <c r="J104" s="24">
        <v>233177632</v>
      </c>
      <c r="K104" s="24">
        <v>180958793</v>
      </c>
      <c r="M104" s="9"/>
      <c r="N104" s="9"/>
    </row>
    <row r="105" spans="1:14" x14ac:dyDescent="0.2">
      <c r="A105" s="230" t="s">
        <v>295</v>
      </c>
      <c r="B105" s="231"/>
      <c r="C105" s="231"/>
      <c r="D105" s="231"/>
      <c r="E105" s="231"/>
      <c r="F105" s="231"/>
      <c r="G105" s="231"/>
      <c r="H105" s="232"/>
      <c r="I105" s="4">
        <v>97</v>
      </c>
      <c r="J105" s="24">
        <v>0</v>
      </c>
      <c r="K105" s="24">
        <v>0</v>
      </c>
      <c r="M105" s="9"/>
      <c r="N105" s="9"/>
    </row>
    <row r="106" spans="1:14" x14ac:dyDescent="0.2">
      <c r="A106" s="230" t="s">
        <v>296</v>
      </c>
      <c r="B106" s="231"/>
      <c r="C106" s="231"/>
      <c r="D106" s="231"/>
      <c r="E106" s="231"/>
      <c r="F106" s="231"/>
      <c r="G106" s="231"/>
      <c r="H106" s="232"/>
      <c r="I106" s="4">
        <v>98</v>
      </c>
      <c r="J106" s="24">
        <v>263032904</v>
      </c>
      <c r="K106" s="24">
        <v>189576176</v>
      </c>
      <c r="M106" s="9"/>
      <c r="N106" s="9"/>
    </row>
    <row r="107" spans="1:14" x14ac:dyDescent="0.2">
      <c r="A107" s="230" t="s">
        <v>297</v>
      </c>
      <c r="B107" s="231"/>
      <c r="C107" s="231"/>
      <c r="D107" s="231"/>
      <c r="E107" s="231"/>
      <c r="F107" s="231"/>
      <c r="G107" s="231"/>
      <c r="H107" s="232"/>
      <c r="I107" s="4">
        <v>99</v>
      </c>
      <c r="J107" s="24">
        <v>82720318</v>
      </c>
      <c r="K107" s="24">
        <v>0</v>
      </c>
      <c r="M107" s="9"/>
      <c r="N107" s="9"/>
    </row>
    <row r="108" spans="1:14" x14ac:dyDescent="0.2">
      <c r="A108" s="230" t="s">
        <v>112</v>
      </c>
      <c r="B108" s="231"/>
      <c r="C108" s="231"/>
      <c r="D108" s="231"/>
      <c r="E108" s="231"/>
      <c r="F108" s="231"/>
      <c r="G108" s="231"/>
      <c r="H108" s="232"/>
      <c r="I108" s="4">
        <v>100</v>
      </c>
      <c r="J108" s="24">
        <v>0</v>
      </c>
      <c r="K108" s="24">
        <v>0</v>
      </c>
      <c r="M108" s="9"/>
      <c r="N108" s="9"/>
    </row>
    <row r="109" spans="1:14" x14ac:dyDescent="0.2">
      <c r="A109" s="230" t="s">
        <v>113</v>
      </c>
      <c r="B109" s="231"/>
      <c r="C109" s="231"/>
      <c r="D109" s="231"/>
      <c r="E109" s="231"/>
      <c r="F109" s="231"/>
      <c r="G109" s="231"/>
      <c r="H109" s="232"/>
      <c r="I109" s="4">
        <v>101</v>
      </c>
      <c r="J109" s="24">
        <v>30943833</v>
      </c>
      <c r="K109" s="24">
        <v>49076006</v>
      </c>
      <c r="M109" s="9"/>
      <c r="N109" s="9"/>
    </row>
    <row r="110" spans="1:14" x14ac:dyDescent="0.2">
      <c r="A110" s="230" t="s">
        <v>114</v>
      </c>
      <c r="B110" s="231"/>
      <c r="C110" s="231"/>
      <c r="D110" s="231"/>
      <c r="E110" s="231"/>
      <c r="F110" s="231"/>
      <c r="G110" s="231"/>
      <c r="H110" s="232"/>
      <c r="I110" s="4">
        <v>102</v>
      </c>
      <c r="J110" s="24">
        <v>1750091</v>
      </c>
      <c r="K110" s="24">
        <v>17756116</v>
      </c>
      <c r="M110" s="9"/>
      <c r="N110" s="9"/>
    </row>
    <row r="111" spans="1:14" x14ac:dyDescent="0.2">
      <c r="A111" s="230" t="s">
        <v>117</v>
      </c>
      <c r="B111" s="231"/>
      <c r="C111" s="231"/>
      <c r="D111" s="231"/>
      <c r="E111" s="231"/>
      <c r="F111" s="231"/>
      <c r="G111" s="231"/>
      <c r="H111" s="232"/>
      <c r="I111" s="4">
        <v>103</v>
      </c>
      <c r="J111" s="24">
        <v>676368</v>
      </c>
      <c r="K111" s="24">
        <v>676368</v>
      </c>
      <c r="M111" s="9"/>
      <c r="N111" s="9"/>
    </row>
    <row r="112" spans="1:14" x14ac:dyDescent="0.2">
      <c r="A112" s="230" t="s">
        <v>115</v>
      </c>
      <c r="B112" s="231"/>
      <c r="C112" s="231"/>
      <c r="D112" s="231"/>
      <c r="E112" s="231"/>
      <c r="F112" s="231"/>
      <c r="G112" s="231"/>
      <c r="H112" s="232"/>
      <c r="I112" s="4">
        <v>104</v>
      </c>
      <c r="J112" s="24">
        <v>0</v>
      </c>
      <c r="K112" s="24">
        <v>0</v>
      </c>
      <c r="M112" s="9"/>
      <c r="N112" s="9"/>
    </row>
    <row r="113" spans="1:14" x14ac:dyDescent="0.2">
      <c r="A113" s="230" t="s">
        <v>116</v>
      </c>
      <c r="B113" s="231"/>
      <c r="C113" s="231"/>
      <c r="D113" s="231"/>
      <c r="E113" s="231"/>
      <c r="F113" s="231"/>
      <c r="G113" s="231"/>
      <c r="H113" s="232"/>
      <c r="I113" s="4">
        <v>105</v>
      </c>
      <c r="J113" s="24">
        <v>1875289</v>
      </c>
      <c r="K113" s="24">
        <v>392480</v>
      </c>
      <c r="M113" s="9"/>
      <c r="N113" s="9"/>
    </row>
    <row r="114" spans="1:14" x14ac:dyDescent="0.2">
      <c r="A114" s="227" t="s">
        <v>1</v>
      </c>
      <c r="B114" s="228"/>
      <c r="C114" s="228"/>
      <c r="D114" s="228"/>
      <c r="E114" s="228"/>
      <c r="F114" s="228"/>
      <c r="G114" s="228"/>
      <c r="H114" s="229"/>
      <c r="I114" s="4">
        <v>106</v>
      </c>
      <c r="J114" s="24">
        <v>39488828</v>
      </c>
      <c r="K114" s="24">
        <v>52334109</v>
      </c>
      <c r="M114" s="9"/>
      <c r="N114" s="9"/>
    </row>
    <row r="115" spans="1:14" x14ac:dyDescent="0.2">
      <c r="A115" s="227" t="s">
        <v>44</v>
      </c>
      <c r="B115" s="228"/>
      <c r="C115" s="228"/>
      <c r="D115" s="228"/>
      <c r="E115" s="228"/>
      <c r="F115" s="228"/>
      <c r="G115" s="228"/>
      <c r="H115" s="229"/>
      <c r="I115" s="4">
        <v>107</v>
      </c>
      <c r="J115" s="23">
        <f>J70+J87+J91+J101+J114</f>
        <v>3316607102</v>
      </c>
      <c r="K115" s="23">
        <f>K70+K87+K91+K101+K114</f>
        <v>3238365300</v>
      </c>
      <c r="M115" s="9"/>
      <c r="N115" s="9"/>
    </row>
    <row r="116" spans="1:14" x14ac:dyDescent="0.2">
      <c r="A116" s="255" t="s">
        <v>70</v>
      </c>
      <c r="B116" s="256"/>
      <c r="C116" s="256"/>
      <c r="D116" s="256"/>
      <c r="E116" s="256"/>
      <c r="F116" s="256"/>
      <c r="G116" s="256"/>
      <c r="H116" s="257"/>
      <c r="I116" s="5">
        <v>108</v>
      </c>
      <c r="J116" s="113">
        <v>966890614</v>
      </c>
      <c r="K116" s="113">
        <v>990588945</v>
      </c>
      <c r="M116" s="9"/>
      <c r="N116" s="9"/>
    </row>
    <row r="117" spans="1:14" x14ac:dyDescent="0.2">
      <c r="A117" s="258" t="s">
        <v>357</v>
      </c>
      <c r="B117" s="259"/>
      <c r="C117" s="259"/>
      <c r="D117" s="259"/>
      <c r="E117" s="259"/>
      <c r="F117" s="259"/>
      <c r="G117" s="259"/>
      <c r="H117" s="259"/>
      <c r="I117" s="260"/>
      <c r="J117" s="260"/>
      <c r="K117" s="261"/>
    </row>
    <row r="118" spans="1:14" x14ac:dyDescent="0.2">
      <c r="A118" s="224" t="s">
        <v>239</v>
      </c>
      <c r="B118" s="225"/>
      <c r="C118" s="225"/>
      <c r="D118" s="225"/>
      <c r="E118" s="225"/>
      <c r="F118" s="225"/>
      <c r="G118" s="225"/>
      <c r="H118" s="225"/>
      <c r="I118" s="262"/>
      <c r="J118" s="262"/>
      <c r="K118" s="263"/>
    </row>
    <row r="119" spans="1:14" x14ac:dyDescent="0.2">
      <c r="A119" s="230" t="s">
        <v>3</v>
      </c>
      <c r="B119" s="231"/>
      <c r="C119" s="231"/>
      <c r="D119" s="231"/>
      <c r="E119" s="231"/>
      <c r="F119" s="231"/>
      <c r="G119" s="231"/>
      <c r="H119" s="232"/>
      <c r="I119" s="4">
        <v>109</v>
      </c>
      <c r="J119" s="24">
        <v>0</v>
      </c>
      <c r="K119" s="24">
        <v>0</v>
      </c>
    </row>
    <row r="120" spans="1:14" x14ac:dyDescent="0.2">
      <c r="A120" s="264" t="s">
        <v>4</v>
      </c>
      <c r="B120" s="265"/>
      <c r="C120" s="265"/>
      <c r="D120" s="265"/>
      <c r="E120" s="265"/>
      <c r="F120" s="265"/>
      <c r="G120" s="265"/>
      <c r="H120" s="266"/>
      <c r="I120" s="7">
        <v>110</v>
      </c>
      <c r="J120" s="113">
        <f>J86</f>
        <v>0</v>
      </c>
      <c r="K120" s="113">
        <f>K86</f>
        <v>0</v>
      </c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4" x14ac:dyDescent="0.2">
      <c r="A122" s="251" t="s">
        <v>358</v>
      </c>
      <c r="B122" s="252"/>
      <c r="C122" s="252"/>
      <c r="D122" s="252"/>
      <c r="E122" s="252"/>
      <c r="F122" s="252"/>
      <c r="G122" s="252"/>
      <c r="H122" s="252"/>
      <c r="I122" s="252"/>
      <c r="J122" s="252"/>
      <c r="K122" s="252"/>
    </row>
    <row r="123" spans="1:14" x14ac:dyDescent="0.2">
      <c r="A123" s="253"/>
      <c r="B123" s="254"/>
      <c r="C123" s="254"/>
      <c r="D123" s="254"/>
      <c r="E123" s="254"/>
      <c r="F123" s="254"/>
      <c r="G123" s="254"/>
      <c r="H123" s="254"/>
      <c r="I123" s="254"/>
      <c r="J123" s="254"/>
      <c r="K123" s="254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topLeftCell="A19" zoomScaleNormal="100" zoomScaleSheetLayoutView="110" workbookViewId="0">
      <selection activeCell="A51" sqref="A51:H51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28515625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0.28515625" style="95" customWidth="1"/>
  </cols>
  <sheetData>
    <row r="1" spans="1:13" ht="17.25" customHeight="1" x14ac:dyDescent="0.2">
      <c r="A1" s="233" t="s">
        <v>186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ht="12.75" customHeight="1" x14ac:dyDescent="0.2">
      <c r="A2" s="234" t="s">
        <v>401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">
      <c r="A4" s="289" t="s">
        <v>383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1"/>
    </row>
    <row r="5" spans="1:13" ht="35.25" thickBot="1" x14ac:dyDescent="0.25">
      <c r="A5" s="288" t="s">
        <v>72</v>
      </c>
      <c r="B5" s="288"/>
      <c r="C5" s="288"/>
      <c r="D5" s="288"/>
      <c r="E5" s="288"/>
      <c r="F5" s="288"/>
      <c r="G5" s="288"/>
      <c r="H5" s="288"/>
      <c r="I5" s="123" t="s">
        <v>330</v>
      </c>
      <c r="J5" s="283" t="s">
        <v>365</v>
      </c>
      <c r="K5" s="284"/>
      <c r="L5" s="283" t="s">
        <v>366</v>
      </c>
      <c r="M5" s="284"/>
    </row>
    <row r="6" spans="1:13" ht="13.5" thickBot="1" x14ac:dyDescent="0.25">
      <c r="A6" s="285"/>
      <c r="B6" s="286"/>
      <c r="C6" s="286"/>
      <c r="D6" s="286"/>
      <c r="E6" s="286"/>
      <c r="F6" s="286"/>
      <c r="G6" s="286"/>
      <c r="H6" s="287"/>
      <c r="I6" s="93"/>
      <c r="J6" s="130" t="s">
        <v>361</v>
      </c>
      <c r="K6" s="131" t="s">
        <v>362</v>
      </c>
      <c r="L6" s="130" t="s">
        <v>361</v>
      </c>
      <c r="M6" s="131" t="s">
        <v>362</v>
      </c>
    </row>
    <row r="7" spans="1:13" x14ac:dyDescent="0.2">
      <c r="A7" s="242">
        <v>1</v>
      </c>
      <c r="B7" s="242"/>
      <c r="C7" s="242"/>
      <c r="D7" s="242"/>
      <c r="E7" s="242"/>
      <c r="F7" s="242"/>
      <c r="G7" s="242"/>
      <c r="H7" s="242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">
      <c r="A8" s="224" t="s">
        <v>45</v>
      </c>
      <c r="B8" s="225"/>
      <c r="C8" s="225"/>
      <c r="D8" s="225"/>
      <c r="E8" s="225"/>
      <c r="F8" s="225"/>
      <c r="G8" s="225"/>
      <c r="H8" s="226"/>
      <c r="I8" s="6">
        <v>111</v>
      </c>
      <c r="J8" s="125">
        <f>SUM(J9:J10)</f>
        <v>911625600</v>
      </c>
      <c r="K8" s="125">
        <f>SUM(K9:K10)</f>
        <v>456329599</v>
      </c>
      <c r="L8" s="125">
        <f>SUM(L9:L10)</f>
        <v>915197985</v>
      </c>
      <c r="M8" s="125">
        <f>SUM(M9:M10)</f>
        <v>502426863</v>
      </c>
    </row>
    <row r="9" spans="1:13" x14ac:dyDescent="0.2">
      <c r="A9" s="227" t="s">
        <v>184</v>
      </c>
      <c r="B9" s="228"/>
      <c r="C9" s="228"/>
      <c r="D9" s="228"/>
      <c r="E9" s="228"/>
      <c r="F9" s="228"/>
      <c r="G9" s="228"/>
      <c r="H9" s="229"/>
      <c r="I9" s="4">
        <v>112</v>
      </c>
      <c r="J9" s="24">
        <v>880116838</v>
      </c>
      <c r="K9" s="24">
        <v>441534272</v>
      </c>
      <c r="L9" s="24">
        <v>891530381</v>
      </c>
      <c r="M9" s="24">
        <v>492504892</v>
      </c>
    </row>
    <row r="10" spans="1:13" x14ac:dyDescent="0.2">
      <c r="A10" s="227" t="s">
        <v>121</v>
      </c>
      <c r="B10" s="228"/>
      <c r="C10" s="228"/>
      <c r="D10" s="228"/>
      <c r="E10" s="228"/>
      <c r="F10" s="228"/>
      <c r="G10" s="228"/>
      <c r="H10" s="229"/>
      <c r="I10" s="4">
        <v>113</v>
      </c>
      <c r="J10" s="24">
        <v>31508762</v>
      </c>
      <c r="K10" s="24">
        <v>14795327</v>
      </c>
      <c r="L10" s="24">
        <v>23667604</v>
      </c>
      <c r="M10" s="24">
        <v>9921971</v>
      </c>
    </row>
    <row r="11" spans="1:13" x14ac:dyDescent="0.2">
      <c r="A11" s="227" t="s">
        <v>7</v>
      </c>
      <c r="B11" s="228"/>
      <c r="C11" s="228"/>
      <c r="D11" s="228"/>
      <c r="E11" s="228"/>
      <c r="F11" s="228"/>
      <c r="G11" s="228"/>
      <c r="H11" s="229"/>
      <c r="I11" s="4">
        <v>114</v>
      </c>
      <c r="J11" s="23">
        <f>J12+J13+J17+J21+J22+J23+J26+J27</f>
        <v>857046027</v>
      </c>
      <c r="K11" s="23">
        <f>K12+K13+K17+K21+K22+K23+K26+K27</f>
        <v>444970006</v>
      </c>
      <c r="L11" s="23">
        <f>L12+L13+L17+L21+L22+L23+L26+L27</f>
        <v>888983089</v>
      </c>
      <c r="M11" s="23">
        <f>M12+M13+M17+M21+M22+M23+M26+M27</f>
        <v>489670424</v>
      </c>
    </row>
    <row r="12" spans="1:13" x14ac:dyDescent="0.2">
      <c r="A12" s="227" t="s">
        <v>122</v>
      </c>
      <c r="B12" s="228"/>
      <c r="C12" s="228"/>
      <c r="D12" s="228"/>
      <c r="E12" s="228"/>
      <c r="F12" s="228"/>
      <c r="G12" s="228"/>
      <c r="H12" s="229"/>
      <c r="I12" s="4">
        <v>115</v>
      </c>
      <c r="J12" s="24">
        <v>-9752790</v>
      </c>
      <c r="K12" s="102">
        <v>-13160126</v>
      </c>
      <c r="L12" s="24">
        <v>23845816</v>
      </c>
      <c r="M12" s="24">
        <v>23729199</v>
      </c>
    </row>
    <row r="13" spans="1:13" x14ac:dyDescent="0.2">
      <c r="A13" s="227" t="s">
        <v>41</v>
      </c>
      <c r="B13" s="228"/>
      <c r="C13" s="228"/>
      <c r="D13" s="228"/>
      <c r="E13" s="228"/>
      <c r="F13" s="228"/>
      <c r="G13" s="228"/>
      <c r="H13" s="229"/>
      <c r="I13" s="4">
        <v>116</v>
      </c>
      <c r="J13" s="23">
        <f>SUM(J14:J16)</f>
        <v>577115598</v>
      </c>
      <c r="K13" s="23">
        <f>SUM(K14:K16)</f>
        <v>303647044</v>
      </c>
      <c r="L13" s="23">
        <f>SUM(L14:L16)</f>
        <v>560551089</v>
      </c>
      <c r="M13" s="23">
        <f>SUM(M14:M16)</f>
        <v>299929912</v>
      </c>
    </row>
    <row r="14" spans="1:13" x14ac:dyDescent="0.2">
      <c r="A14" s="230" t="s">
        <v>165</v>
      </c>
      <c r="B14" s="231"/>
      <c r="C14" s="231"/>
      <c r="D14" s="231"/>
      <c r="E14" s="231"/>
      <c r="F14" s="231"/>
      <c r="G14" s="231"/>
      <c r="H14" s="232"/>
      <c r="I14" s="4">
        <v>117</v>
      </c>
      <c r="J14" s="24">
        <v>388206337</v>
      </c>
      <c r="K14" s="24">
        <v>201264536</v>
      </c>
      <c r="L14" s="24">
        <v>362962168</v>
      </c>
      <c r="M14" s="24">
        <v>188523242</v>
      </c>
    </row>
    <row r="15" spans="1:13" x14ac:dyDescent="0.2">
      <c r="A15" s="230" t="s">
        <v>166</v>
      </c>
      <c r="B15" s="231"/>
      <c r="C15" s="231"/>
      <c r="D15" s="231"/>
      <c r="E15" s="231"/>
      <c r="F15" s="231"/>
      <c r="G15" s="231"/>
      <c r="H15" s="232"/>
      <c r="I15" s="4">
        <v>118</v>
      </c>
      <c r="J15" s="24">
        <v>98412174</v>
      </c>
      <c r="K15" s="24">
        <v>51867289</v>
      </c>
      <c r="L15" s="24">
        <v>122991146</v>
      </c>
      <c r="M15" s="24">
        <v>69559835</v>
      </c>
    </row>
    <row r="16" spans="1:13" x14ac:dyDescent="0.2">
      <c r="A16" s="230" t="s">
        <v>75</v>
      </c>
      <c r="B16" s="231"/>
      <c r="C16" s="231"/>
      <c r="D16" s="231"/>
      <c r="E16" s="231"/>
      <c r="F16" s="231"/>
      <c r="G16" s="231"/>
      <c r="H16" s="232"/>
      <c r="I16" s="4">
        <v>119</v>
      </c>
      <c r="J16" s="24">
        <v>90497087</v>
      </c>
      <c r="K16" s="24">
        <v>50515219</v>
      </c>
      <c r="L16" s="24">
        <v>74597775</v>
      </c>
      <c r="M16" s="24">
        <v>41846835</v>
      </c>
    </row>
    <row r="17" spans="1:13" x14ac:dyDescent="0.2">
      <c r="A17" s="227" t="s">
        <v>42</v>
      </c>
      <c r="B17" s="228"/>
      <c r="C17" s="228"/>
      <c r="D17" s="228"/>
      <c r="E17" s="228"/>
      <c r="F17" s="228"/>
      <c r="G17" s="228"/>
      <c r="H17" s="229"/>
      <c r="I17" s="4">
        <v>120</v>
      </c>
      <c r="J17" s="23">
        <f>SUM(J18:J20)</f>
        <v>184316937</v>
      </c>
      <c r="K17" s="23">
        <f>SUM(K18:K20)</f>
        <v>92935647</v>
      </c>
      <c r="L17" s="23">
        <f>SUM(L18:L20)</f>
        <v>177473483</v>
      </c>
      <c r="M17" s="23">
        <f>SUM(M18:M20)</f>
        <v>91199672</v>
      </c>
    </row>
    <row r="18" spans="1:13" x14ac:dyDescent="0.2">
      <c r="A18" s="230" t="s">
        <v>76</v>
      </c>
      <c r="B18" s="231"/>
      <c r="C18" s="231"/>
      <c r="D18" s="231"/>
      <c r="E18" s="231"/>
      <c r="F18" s="231"/>
      <c r="G18" s="231"/>
      <c r="H18" s="232"/>
      <c r="I18" s="4">
        <v>121</v>
      </c>
      <c r="J18" s="24">
        <v>110391396</v>
      </c>
      <c r="K18" s="24">
        <v>53917361</v>
      </c>
      <c r="L18" s="24">
        <v>109690793.95</v>
      </c>
      <c r="M18" s="24">
        <v>55830440.770000003</v>
      </c>
    </row>
    <row r="19" spans="1:13" x14ac:dyDescent="0.2">
      <c r="A19" s="230" t="s">
        <v>77</v>
      </c>
      <c r="B19" s="231"/>
      <c r="C19" s="231"/>
      <c r="D19" s="231"/>
      <c r="E19" s="231"/>
      <c r="F19" s="231"/>
      <c r="G19" s="231"/>
      <c r="H19" s="232"/>
      <c r="I19" s="4">
        <v>122</v>
      </c>
      <c r="J19" s="24">
        <v>46491265</v>
      </c>
      <c r="K19" s="24">
        <v>24526068</v>
      </c>
      <c r="L19" s="24">
        <v>41591248.689999998</v>
      </c>
      <c r="M19" s="24">
        <v>21748943.859999999</v>
      </c>
    </row>
    <row r="20" spans="1:13" x14ac:dyDescent="0.2">
      <c r="A20" s="230" t="s">
        <v>78</v>
      </c>
      <c r="B20" s="231"/>
      <c r="C20" s="231"/>
      <c r="D20" s="231"/>
      <c r="E20" s="231"/>
      <c r="F20" s="231"/>
      <c r="G20" s="231"/>
      <c r="H20" s="232"/>
      <c r="I20" s="4">
        <v>123</v>
      </c>
      <c r="J20" s="24">
        <v>27434276</v>
      </c>
      <c r="K20" s="24">
        <v>14492218</v>
      </c>
      <c r="L20" s="24">
        <v>26191440.359999999</v>
      </c>
      <c r="M20" s="24">
        <v>13620287.369999999</v>
      </c>
    </row>
    <row r="21" spans="1:13" x14ac:dyDescent="0.2">
      <c r="A21" s="227" t="s">
        <v>123</v>
      </c>
      <c r="B21" s="228"/>
      <c r="C21" s="228"/>
      <c r="D21" s="228"/>
      <c r="E21" s="228"/>
      <c r="F21" s="228"/>
      <c r="G21" s="228"/>
      <c r="H21" s="229"/>
      <c r="I21" s="4">
        <v>124</v>
      </c>
      <c r="J21" s="24">
        <v>46888455</v>
      </c>
      <c r="K21" s="24">
        <v>23625294</v>
      </c>
      <c r="L21" s="24">
        <v>48432589</v>
      </c>
      <c r="M21" s="24">
        <v>23403493</v>
      </c>
    </row>
    <row r="22" spans="1:13" x14ac:dyDescent="0.2">
      <c r="A22" s="227" t="s">
        <v>124</v>
      </c>
      <c r="B22" s="228"/>
      <c r="C22" s="228"/>
      <c r="D22" s="228"/>
      <c r="E22" s="228"/>
      <c r="F22" s="228"/>
      <c r="G22" s="228"/>
      <c r="H22" s="229"/>
      <c r="I22" s="4">
        <v>125</v>
      </c>
      <c r="J22" s="24">
        <v>47379052</v>
      </c>
      <c r="K22" s="24">
        <v>30202492</v>
      </c>
      <c r="L22" s="24">
        <v>61571881</v>
      </c>
      <c r="M22" s="24">
        <v>39654017</v>
      </c>
    </row>
    <row r="23" spans="1:13" x14ac:dyDescent="0.2">
      <c r="A23" s="227" t="s">
        <v>43</v>
      </c>
      <c r="B23" s="228"/>
      <c r="C23" s="228"/>
      <c r="D23" s="228"/>
      <c r="E23" s="228"/>
      <c r="F23" s="228"/>
      <c r="G23" s="228"/>
      <c r="H23" s="229"/>
      <c r="I23" s="4">
        <v>126</v>
      </c>
      <c r="J23" s="23">
        <f>SUM(J24:J25)</f>
        <v>-4012394</v>
      </c>
      <c r="K23" s="23">
        <f>SUM(K24:K25)</f>
        <v>-2430685</v>
      </c>
      <c r="L23" s="23">
        <f>SUM(L24:L25)</f>
        <v>2652307</v>
      </c>
      <c r="M23" s="23">
        <f>SUM(M24:M25)</f>
        <v>2877204</v>
      </c>
    </row>
    <row r="24" spans="1:13" x14ac:dyDescent="0.2">
      <c r="A24" s="230" t="s">
        <v>151</v>
      </c>
      <c r="B24" s="231"/>
      <c r="C24" s="231"/>
      <c r="D24" s="231"/>
      <c r="E24" s="231"/>
      <c r="F24" s="231"/>
      <c r="G24" s="231"/>
      <c r="H24" s="232"/>
      <c r="I24" s="4">
        <v>127</v>
      </c>
      <c r="J24" s="24">
        <v>0</v>
      </c>
      <c r="K24" s="24">
        <v>0</v>
      </c>
      <c r="L24" s="24">
        <v>0</v>
      </c>
      <c r="M24" s="24">
        <v>0</v>
      </c>
    </row>
    <row r="25" spans="1:13" x14ac:dyDescent="0.2">
      <c r="A25" s="230" t="s">
        <v>152</v>
      </c>
      <c r="B25" s="231"/>
      <c r="C25" s="231"/>
      <c r="D25" s="231"/>
      <c r="E25" s="231"/>
      <c r="F25" s="231"/>
      <c r="G25" s="231"/>
      <c r="H25" s="232"/>
      <c r="I25" s="4">
        <v>128</v>
      </c>
      <c r="J25" s="24">
        <v>-4012394</v>
      </c>
      <c r="K25" s="24">
        <v>-2430685</v>
      </c>
      <c r="L25" s="24">
        <v>2652307</v>
      </c>
      <c r="M25" s="24">
        <v>2877204</v>
      </c>
    </row>
    <row r="26" spans="1:13" x14ac:dyDescent="0.2">
      <c r="A26" s="227" t="s">
        <v>125</v>
      </c>
      <c r="B26" s="228"/>
      <c r="C26" s="228"/>
      <c r="D26" s="228"/>
      <c r="E26" s="228"/>
      <c r="F26" s="228"/>
      <c r="G26" s="228"/>
      <c r="H26" s="229"/>
      <c r="I26" s="4">
        <v>129</v>
      </c>
      <c r="J26" s="24">
        <v>531576</v>
      </c>
      <c r="K26" s="142">
        <v>129125</v>
      </c>
      <c r="L26" s="24">
        <v>1233072</v>
      </c>
      <c r="M26" s="24">
        <v>362988</v>
      </c>
    </row>
    <row r="27" spans="1:13" x14ac:dyDescent="0.2">
      <c r="A27" s="227" t="s">
        <v>63</v>
      </c>
      <c r="B27" s="228"/>
      <c r="C27" s="228"/>
      <c r="D27" s="228"/>
      <c r="E27" s="228"/>
      <c r="F27" s="228"/>
      <c r="G27" s="228"/>
      <c r="H27" s="229"/>
      <c r="I27" s="4">
        <v>130</v>
      </c>
      <c r="J27" s="24">
        <v>14579593</v>
      </c>
      <c r="K27" s="24">
        <v>10021215</v>
      </c>
      <c r="L27" s="24">
        <v>13222852</v>
      </c>
      <c r="M27" s="24">
        <v>8513939</v>
      </c>
    </row>
    <row r="28" spans="1:13" x14ac:dyDescent="0.2">
      <c r="A28" s="227" t="s">
        <v>265</v>
      </c>
      <c r="B28" s="228"/>
      <c r="C28" s="228"/>
      <c r="D28" s="228"/>
      <c r="E28" s="228"/>
      <c r="F28" s="228"/>
      <c r="G28" s="228"/>
      <c r="H28" s="229"/>
      <c r="I28" s="4">
        <v>131</v>
      </c>
      <c r="J28" s="23">
        <f>SUM(J29:J33)</f>
        <v>26467774</v>
      </c>
      <c r="K28" s="23">
        <f>SUM(K29:K33)</f>
        <v>11026071</v>
      </c>
      <c r="L28" s="23">
        <f>SUM(L29:L33)</f>
        <v>21632998</v>
      </c>
      <c r="M28" s="23">
        <f>SUM(M29:M33)</f>
        <v>7957433</v>
      </c>
    </row>
    <row r="29" spans="1:13" ht="12.75" customHeight="1" x14ac:dyDescent="0.2">
      <c r="A29" s="227" t="s">
        <v>379</v>
      </c>
      <c r="B29" s="228"/>
      <c r="C29" s="228"/>
      <c r="D29" s="228"/>
      <c r="E29" s="228"/>
      <c r="F29" s="228"/>
      <c r="G29" s="228"/>
      <c r="H29" s="229"/>
      <c r="I29" s="4">
        <v>132</v>
      </c>
      <c r="J29" s="24">
        <v>10516003</v>
      </c>
      <c r="K29" s="24">
        <v>7654887</v>
      </c>
      <c r="L29" s="24">
        <v>9947735</v>
      </c>
      <c r="M29" s="24">
        <v>3789973</v>
      </c>
    </row>
    <row r="30" spans="1:13" x14ac:dyDescent="0.2">
      <c r="A30" s="227" t="s">
        <v>381</v>
      </c>
      <c r="B30" s="228"/>
      <c r="C30" s="228"/>
      <c r="D30" s="228"/>
      <c r="E30" s="228"/>
      <c r="F30" s="228"/>
      <c r="G30" s="228"/>
      <c r="H30" s="229"/>
      <c r="I30" s="4">
        <v>133</v>
      </c>
      <c r="J30" s="24">
        <v>15946041</v>
      </c>
      <c r="K30" s="24">
        <v>3371184</v>
      </c>
      <c r="L30" s="24">
        <v>10402474</v>
      </c>
      <c r="M30" s="24">
        <v>3389099</v>
      </c>
    </row>
    <row r="31" spans="1:13" x14ac:dyDescent="0.2">
      <c r="A31" s="227" t="s">
        <v>153</v>
      </c>
      <c r="B31" s="228"/>
      <c r="C31" s="228"/>
      <c r="D31" s="228"/>
      <c r="E31" s="228"/>
      <c r="F31" s="228"/>
      <c r="G31" s="228"/>
      <c r="H31" s="229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">
      <c r="A32" s="227" t="s">
        <v>275</v>
      </c>
      <c r="B32" s="228"/>
      <c r="C32" s="228"/>
      <c r="D32" s="228"/>
      <c r="E32" s="228"/>
      <c r="F32" s="228"/>
      <c r="G32" s="228"/>
      <c r="H32" s="229"/>
      <c r="I32" s="4">
        <v>135</v>
      </c>
      <c r="J32" s="24">
        <v>5730</v>
      </c>
      <c r="K32" s="141">
        <v>0</v>
      </c>
      <c r="L32" s="24">
        <v>1282789</v>
      </c>
      <c r="M32" s="24">
        <v>778361</v>
      </c>
    </row>
    <row r="33" spans="1:13" x14ac:dyDescent="0.2">
      <c r="A33" s="227" t="s">
        <v>154</v>
      </c>
      <c r="B33" s="228"/>
      <c r="C33" s="228"/>
      <c r="D33" s="228"/>
      <c r="E33" s="228"/>
      <c r="F33" s="228"/>
      <c r="G33" s="228"/>
      <c r="H33" s="229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7" t="s">
        <v>266</v>
      </c>
      <c r="B34" s="228"/>
      <c r="C34" s="228"/>
      <c r="D34" s="228"/>
      <c r="E34" s="228"/>
      <c r="F34" s="228"/>
      <c r="G34" s="228"/>
      <c r="H34" s="229"/>
      <c r="I34" s="4">
        <v>137</v>
      </c>
      <c r="J34" s="23">
        <f>SUM(J35:J38)</f>
        <v>26596823</v>
      </c>
      <c r="K34" s="23">
        <f>SUM(K35:K38)</f>
        <v>9180257</v>
      </c>
      <c r="L34" s="23">
        <f>SUM(L35:L38)</f>
        <v>36602929</v>
      </c>
      <c r="M34" s="23">
        <f>SUM(M35:M38)</f>
        <v>20040899</v>
      </c>
    </row>
    <row r="35" spans="1:13" x14ac:dyDescent="0.2">
      <c r="A35" s="227" t="s">
        <v>79</v>
      </c>
      <c r="B35" s="228"/>
      <c r="C35" s="228"/>
      <c r="D35" s="228"/>
      <c r="E35" s="228"/>
      <c r="F35" s="228"/>
      <c r="G35" s="228"/>
      <c r="H35" s="229"/>
      <c r="I35" s="4">
        <v>138</v>
      </c>
      <c r="J35" s="24">
        <v>5141033</v>
      </c>
      <c r="K35" s="24">
        <v>255707</v>
      </c>
      <c r="L35" s="24">
        <v>22679350</v>
      </c>
      <c r="M35" s="24">
        <v>14308345</v>
      </c>
    </row>
    <row r="36" spans="1:13" x14ac:dyDescent="0.2">
      <c r="A36" s="227" t="s">
        <v>382</v>
      </c>
      <c r="B36" s="228"/>
      <c r="C36" s="228"/>
      <c r="D36" s="228"/>
      <c r="E36" s="228"/>
      <c r="F36" s="228"/>
      <c r="G36" s="228"/>
      <c r="H36" s="229"/>
      <c r="I36" s="4">
        <v>139</v>
      </c>
      <c r="J36" s="24">
        <v>19943173</v>
      </c>
      <c r="K36" s="24">
        <v>9072074</v>
      </c>
      <c r="L36" s="24">
        <v>13923579</v>
      </c>
      <c r="M36" s="24">
        <v>6650827</v>
      </c>
    </row>
    <row r="37" spans="1:13" x14ac:dyDescent="0.2">
      <c r="A37" s="227" t="s">
        <v>276</v>
      </c>
      <c r="B37" s="228"/>
      <c r="C37" s="228"/>
      <c r="D37" s="228"/>
      <c r="E37" s="228"/>
      <c r="F37" s="228"/>
      <c r="G37" s="228"/>
      <c r="H37" s="229"/>
      <c r="I37" s="4">
        <v>140</v>
      </c>
      <c r="J37" s="24">
        <v>1512617</v>
      </c>
      <c r="K37" s="24">
        <v>-147524</v>
      </c>
      <c r="L37" s="24">
        <v>0</v>
      </c>
      <c r="M37" s="24">
        <v>-918273</v>
      </c>
    </row>
    <row r="38" spans="1:13" x14ac:dyDescent="0.2">
      <c r="A38" s="227" t="s">
        <v>80</v>
      </c>
      <c r="B38" s="228"/>
      <c r="C38" s="228"/>
      <c r="D38" s="228"/>
      <c r="E38" s="228"/>
      <c r="F38" s="228"/>
      <c r="G38" s="228"/>
      <c r="H38" s="229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">
      <c r="A39" s="227" t="s">
        <v>248</v>
      </c>
      <c r="B39" s="228"/>
      <c r="C39" s="228"/>
      <c r="D39" s="228"/>
      <c r="E39" s="228"/>
      <c r="F39" s="228"/>
      <c r="G39" s="228"/>
      <c r="H39" s="229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7" t="s">
        <v>249</v>
      </c>
      <c r="B40" s="228"/>
      <c r="C40" s="228"/>
      <c r="D40" s="228"/>
      <c r="E40" s="228"/>
      <c r="F40" s="228"/>
      <c r="G40" s="228"/>
      <c r="H40" s="229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7" t="s">
        <v>277</v>
      </c>
      <c r="B41" s="228"/>
      <c r="C41" s="228"/>
      <c r="D41" s="228"/>
      <c r="E41" s="228"/>
      <c r="F41" s="228"/>
      <c r="G41" s="228"/>
      <c r="H41" s="229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7" t="s">
        <v>278</v>
      </c>
      <c r="B42" s="228"/>
      <c r="C42" s="228"/>
      <c r="D42" s="228"/>
      <c r="E42" s="228"/>
      <c r="F42" s="228"/>
      <c r="G42" s="228"/>
      <c r="H42" s="229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7" t="s">
        <v>267</v>
      </c>
      <c r="B43" s="228"/>
      <c r="C43" s="228"/>
      <c r="D43" s="228"/>
      <c r="E43" s="228"/>
      <c r="F43" s="228"/>
      <c r="G43" s="228"/>
      <c r="H43" s="229"/>
      <c r="I43" s="4">
        <v>146</v>
      </c>
      <c r="J43" s="23">
        <f>J8+J28+J39+J41</f>
        <v>938093374</v>
      </c>
      <c r="K43" s="23">
        <f>K8+K28+K39+K41</f>
        <v>467355670</v>
      </c>
      <c r="L43" s="23">
        <f>L8+L28+L39+L41</f>
        <v>936830983</v>
      </c>
      <c r="M43" s="23">
        <f>M8+M28+M39+M41</f>
        <v>510384296</v>
      </c>
    </row>
    <row r="44" spans="1:13" x14ac:dyDescent="0.2">
      <c r="A44" s="227" t="s">
        <v>268</v>
      </c>
      <c r="B44" s="228"/>
      <c r="C44" s="228"/>
      <c r="D44" s="228"/>
      <c r="E44" s="228"/>
      <c r="F44" s="228"/>
      <c r="G44" s="228"/>
      <c r="H44" s="229"/>
      <c r="I44" s="4">
        <v>147</v>
      </c>
      <c r="J44" s="23">
        <f>J11+J34+J40+J42</f>
        <v>883642850</v>
      </c>
      <c r="K44" s="23">
        <f>K11+K34+K40+K42</f>
        <v>454150263</v>
      </c>
      <c r="L44" s="23">
        <f>L11+L34+L40+L42</f>
        <v>925586018</v>
      </c>
      <c r="M44" s="23">
        <f>M11+M34+M40+M42</f>
        <v>509711323</v>
      </c>
    </row>
    <row r="45" spans="1:13" x14ac:dyDescent="0.2">
      <c r="A45" s="227" t="s">
        <v>287</v>
      </c>
      <c r="B45" s="228"/>
      <c r="C45" s="228"/>
      <c r="D45" s="228"/>
      <c r="E45" s="228"/>
      <c r="F45" s="228"/>
      <c r="G45" s="228"/>
      <c r="H45" s="229"/>
      <c r="I45" s="4">
        <v>148</v>
      </c>
      <c r="J45" s="23">
        <f>J43-J44</f>
        <v>54450524</v>
      </c>
      <c r="K45" s="23">
        <f>K43-K44</f>
        <v>13205407</v>
      </c>
      <c r="L45" s="23">
        <f>L43-L44</f>
        <v>11244965</v>
      </c>
      <c r="M45" s="23">
        <f>M43-M44</f>
        <v>672973</v>
      </c>
    </row>
    <row r="46" spans="1:13" x14ac:dyDescent="0.2">
      <c r="A46" s="248" t="s">
        <v>270</v>
      </c>
      <c r="B46" s="249"/>
      <c r="C46" s="249"/>
      <c r="D46" s="249"/>
      <c r="E46" s="249"/>
      <c r="F46" s="249"/>
      <c r="G46" s="249"/>
      <c r="H46" s="250"/>
      <c r="I46" s="4">
        <v>149</v>
      </c>
      <c r="J46" s="23">
        <f>IF(J43&gt;J44,J43-J44,0)</f>
        <v>54450524</v>
      </c>
      <c r="K46" s="23">
        <f>IF(K43&gt;K44,K43-K44,0)</f>
        <v>13205407</v>
      </c>
      <c r="L46" s="23">
        <f>IF(L43&gt;L44,L43-L44,0)</f>
        <v>11244965</v>
      </c>
      <c r="M46" s="23">
        <f>IF(M43&gt;M44,M43-M44,0)</f>
        <v>672973</v>
      </c>
    </row>
    <row r="47" spans="1:13" x14ac:dyDescent="0.2">
      <c r="A47" s="248" t="s">
        <v>271</v>
      </c>
      <c r="B47" s="249"/>
      <c r="C47" s="249"/>
      <c r="D47" s="249"/>
      <c r="E47" s="249"/>
      <c r="F47" s="249"/>
      <c r="G47" s="249"/>
      <c r="H47" s="250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">
      <c r="A48" s="227" t="s">
        <v>269</v>
      </c>
      <c r="B48" s="228"/>
      <c r="C48" s="228"/>
      <c r="D48" s="228"/>
      <c r="E48" s="228"/>
      <c r="F48" s="228"/>
      <c r="G48" s="228"/>
      <c r="H48" s="229"/>
      <c r="I48" s="4">
        <v>151</v>
      </c>
      <c r="J48" s="24">
        <v>11375502</v>
      </c>
      <c r="K48" s="24">
        <v>3327662</v>
      </c>
      <c r="L48" s="24">
        <v>2103769</v>
      </c>
      <c r="M48" s="24">
        <v>120297</v>
      </c>
    </row>
    <row r="49" spans="1:13" x14ac:dyDescent="0.2">
      <c r="A49" s="227" t="s">
        <v>288</v>
      </c>
      <c r="B49" s="228"/>
      <c r="C49" s="228"/>
      <c r="D49" s="228"/>
      <c r="E49" s="228"/>
      <c r="F49" s="228"/>
      <c r="G49" s="228"/>
      <c r="H49" s="229"/>
      <c r="I49" s="4">
        <v>152</v>
      </c>
      <c r="J49" s="23">
        <f>J45-J48</f>
        <v>43075022</v>
      </c>
      <c r="K49" s="23">
        <f>K45-K48</f>
        <v>9877745</v>
      </c>
      <c r="L49" s="23">
        <f>L45-L48</f>
        <v>9141196</v>
      </c>
      <c r="M49" s="23">
        <f>M45-M48</f>
        <v>552676</v>
      </c>
    </row>
    <row r="50" spans="1:13" x14ac:dyDescent="0.2">
      <c r="A50" s="248" t="s">
        <v>245</v>
      </c>
      <c r="B50" s="249"/>
      <c r="C50" s="249"/>
      <c r="D50" s="249"/>
      <c r="E50" s="249"/>
      <c r="F50" s="249"/>
      <c r="G50" s="249"/>
      <c r="H50" s="250"/>
      <c r="I50" s="4">
        <v>153</v>
      </c>
      <c r="J50" s="23">
        <f>IF(J49&gt;0,J49,0)</f>
        <v>43075022</v>
      </c>
      <c r="K50" s="23">
        <f>IF(K49&gt;0,K49,0)</f>
        <v>9877745</v>
      </c>
      <c r="L50" s="23">
        <f>IF(L49&gt;0,L49,0)</f>
        <v>9141196</v>
      </c>
      <c r="M50" s="23">
        <f>IF(M49&gt;0,M49,0)</f>
        <v>552676</v>
      </c>
    </row>
    <row r="51" spans="1:13" x14ac:dyDescent="0.2">
      <c r="A51" s="280" t="s">
        <v>272</v>
      </c>
      <c r="B51" s="281"/>
      <c r="C51" s="281"/>
      <c r="D51" s="281"/>
      <c r="E51" s="281"/>
      <c r="F51" s="281"/>
      <c r="G51" s="281"/>
      <c r="H51" s="282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">
      <c r="A52" s="258" t="s">
        <v>359</v>
      </c>
      <c r="B52" s="259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79"/>
    </row>
    <row r="53" spans="1:13" ht="12.75" customHeight="1" x14ac:dyDescent="0.2">
      <c r="A53" s="224" t="s">
        <v>240</v>
      </c>
      <c r="B53" s="225"/>
      <c r="C53" s="225"/>
      <c r="D53" s="225"/>
      <c r="E53" s="225"/>
      <c r="F53" s="225"/>
      <c r="G53" s="225"/>
      <c r="H53" s="225"/>
      <c r="I53" s="126"/>
      <c r="J53" s="126"/>
      <c r="K53" s="126"/>
      <c r="L53" s="126"/>
      <c r="M53" s="133"/>
    </row>
    <row r="54" spans="1:13" x14ac:dyDescent="0.2">
      <c r="A54" s="276" t="s">
        <v>285</v>
      </c>
      <c r="B54" s="277"/>
      <c r="C54" s="277"/>
      <c r="D54" s="277"/>
      <c r="E54" s="277"/>
      <c r="F54" s="277"/>
      <c r="G54" s="277"/>
      <c r="H54" s="278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">
      <c r="A55" s="276" t="s">
        <v>286</v>
      </c>
      <c r="B55" s="277"/>
      <c r="C55" s="277"/>
      <c r="D55" s="277"/>
      <c r="E55" s="277"/>
      <c r="F55" s="277"/>
      <c r="G55" s="277"/>
      <c r="H55" s="278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">
      <c r="A56" s="258" t="s">
        <v>242</v>
      </c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79"/>
    </row>
    <row r="57" spans="1:13" x14ac:dyDescent="0.2">
      <c r="A57" s="224" t="s">
        <v>255</v>
      </c>
      <c r="B57" s="225"/>
      <c r="C57" s="225"/>
      <c r="D57" s="225"/>
      <c r="E57" s="225"/>
      <c r="F57" s="225"/>
      <c r="G57" s="225"/>
      <c r="H57" s="226"/>
      <c r="I57" s="30">
        <v>157</v>
      </c>
      <c r="J57" s="22">
        <f>J49</f>
        <v>43075022</v>
      </c>
      <c r="K57" s="22">
        <f>K49</f>
        <v>9877745</v>
      </c>
      <c r="L57" s="22">
        <f>L49</f>
        <v>9141196</v>
      </c>
      <c r="M57" s="22">
        <f>M49</f>
        <v>552676</v>
      </c>
    </row>
    <row r="58" spans="1:13" x14ac:dyDescent="0.2">
      <c r="A58" s="227" t="s">
        <v>273</v>
      </c>
      <c r="B58" s="228"/>
      <c r="C58" s="228"/>
      <c r="D58" s="228"/>
      <c r="E58" s="228"/>
      <c r="F58" s="228"/>
      <c r="G58" s="228"/>
      <c r="H58" s="229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0</v>
      </c>
      <c r="M58" s="23">
        <f>SUM(M59:M65)</f>
        <v>0</v>
      </c>
    </row>
    <row r="59" spans="1:13" x14ac:dyDescent="0.2">
      <c r="A59" s="227" t="s">
        <v>279</v>
      </c>
      <c r="B59" s="228"/>
      <c r="C59" s="228"/>
      <c r="D59" s="228"/>
      <c r="E59" s="228"/>
      <c r="F59" s="228"/>
      <c r="G59" s="228"/>
      <c r="H59" s="229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">
      <c r="A60" s="227" t="s">
        <v>280</v>
      </c>
      <c r="B60" s="228"/>
      <c r="C60" s="228"/>
      <c r="D60" s="228"/>
      <c r="E60" s="228"/>
      <c r="F60" s="228"/>
      <c r="G60" s="228"/>
      <c r="H60" s="229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">
      <c r="A61" s="227" t="s">
        <v>61</v>
      </c>
      <c r="B61" s="228"/>
      <c r="C61" s="228"/>
      <c r="D61" s="228"/>
      <c r="E61" s="228"/>
      <c r="F61" s="228"/>
      <c r="G61" s="228"/>
      <c r="H61" s="229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">
      <c r="A62" s="227" t="s">
        <v>281</v>
      </c>
      <c r="B62" s="228"/>
      <c r="C62" s="228"/>
      <c r="D62" s="228"/>
      <c r="E62" s="228"/>
      <c r="F62" s="228"/>
      <c r="G62" s="228"/>
      <c r="H62" s="229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">
      <c r="A63" s="227" t="s">
        <v>282</v>
      </c>
      <c r="B63" s="228"/>
      <c r="C63" s="228"/>
      <c r="D63" s="228"/>
      <c r="E63" s="228"/>
      <c r="F63" s="228"/>
      <c r="G63" s="228"/>
      <c r="H63" s="229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">
      <c r="A64" s="227" t="s">
        <v>283</v>
      </c>
      <c r="B64" s="228"/>
      <c r="C64" s="228"/>
      <c r="D64" s="228"/>
      <c r="E64" s="228"/>
      <c r="F64" s="228"/>
      <c r="G64" s="228"/>
      <c r="H64" s="229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">
      <c r="A65" s="227" t="s">
        <v>284</v>
      </c>
      <c r="B65" s="228"/>
      <c r="C65" s="228"/>
      <c r="D65" s="228"/>
      <c r="E65" s="228"/>
      <c r="F65" s="228"/>
      <c r="G65" s="228"/>
      <c r="H65" s="229"/>
      <c r="I65" s="4">
        <v>165</v>
      </c>
      <c r="J65" s="24">
        <v>0</v>
      </c>
      <c r="K65" s="24">
        <v>0</v>
      </c>
      <c r="L65" s="24">
        <v>0</v>
      </c>
      <c r="M65" s="24">
        <v>0</v>
      </c>
    </row>
    <row r="66" spans="1:13" x14ac:dyDescent="0.2">
      <c r="A66" s="227" t="s">
        <v>274</v>
      </c>
      <c r="B66" s="228"/>
      <c r="C66" s="228"/>
      <c r="D66" s="228"/>
      <c r="E66" s="228"/>
      <c r="F66" s="228"/>
      <c r="G66" s="228"/>
      <c r="H66" s="229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">
      <c r="A67" s="227" t="s">
        <v>246</v>
      </c>
      <c r="B67" s="228"/>
      <c r="C67" s="228"/>
      <c r="D67" s="228"/>
      <c r="E67" s="228"/>
      <c r="F67" s="228"/>
      <c r="G67" s="228"/>
      <c r="H67" s="229"/>
      <c r="I67" s="4">
        <v>167</v>
      </c>
      <c r="J67" s="23">
        <f>J58-J66</f>
        <v>0</v>
      </c>
      <c r="K67" s="23">
        <f>K58-K66</f>
        <v>0</v>
      </c>
      <c r="L67" s="23">
        <f>L58-L66</f>
        <v>0</v>
      </c>
      <c r="M67" s="23">
        <f>M58-M66</f>
        <v>0</v>
      </c>
    </row>
    <row r="68" spans="1:13" x14ac:dyDescent="0.2">
      <c r="A68" s="227" t="s">
        <v>247</v>
      </c>
      <c r="B68" s="228"/>
      <c r="C68" s="228"/>
      <c r="D68" s="228"/>
      <c r="E68" s="228"/>
      <c r="F68" s="228"/>
      <c r="G68" s="228"/>
      <c r="H68" s="229"/>
      <c r="I68" s="4">
        <v>168</v>
      </c>
      <c r="J68" s="25">
        <f>J57+J67</f>
        <v>43075022</v>
      </c>
      <c r="K68" s="25">
        <f>K57+K67</f>
        <v>9877745</v>
      </c>
      <c r="L68" s="25">
        <f>L57+L67</f>
        <v>9141196</v>
      </c>
      <c r="M68" s="25">
        <f>M57+M67</f>
        <v>552676</v>
      </c>
    </row>
    <row r="69" spans="1:13" ht="12.75" customHeight="1" x14ac:dyDescent="0.2">
      <c r="A69" s="270" t="s">
        <v>360</v>
      </c>
      <c r="B69" s="271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2"/>
    </row>
    <row r="70" spans="1:13" ht="12.75" customHeight="1" x14ac:dyDescent="0.2">
      <c r="A70" s="273" t="s">
        <v>241</v>
      </c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4"/>
      <c r="M70" s="275"/>
    </row>
    <row r="71" spans="1:13" s="112" customFormat="1" x14ac:dyDescent="0.2">
      <c r="A71" s="227" t="s">
        <v>285</v>
      </c>
      <c r="B71" s="228"/>
      <c r="C71" s="228"/>
      <c r="D71" s="228"/>
      <c r="E71" s="228"/>
      <c r="F71" s="228"/>
      <c r="G71" s="228"/>
      <c r="H71" s="229"/>
      <c r="I71" s="4">
        <v>169</v>
      </c>
      <c r="J71" s="129">
        <v>0</v>
      </c>
      <c r="K71" s="129">
        <v>0</v>
      </c>
      <c r="L71" s="129">
        <v>0</v>
      </c>
      <c r="M71" s="129">
        <v>0</v>
      </c>
    </row>
    <row r="72" spans="1:13" ht="12.75" customHeight="1" x14ac:dyDescent="0.2">
      <c r="A72" s="267" t="s">
        <v>286</v>
      </c>
      <c r="B72" s="268"/>
      <c r="C72" s="268"/>
      <c r="D72" s="268"/>
      <c r="E72" s="268"/>
      <c r="F72" s="268"/>
      <c r="G72" s="268"/>
      <c r="H72" s="269"/>
      <c r="I72" s="7">
        <v>170</v>
      </c>
      <c r="J72" s="143">
        <v>0</v>
      </c>
      <c r="K72" s="143">
        <v>0</v>
      </c>
      <c r="L72" s="143">
        <v>0</v>
      </c>
      <c r="M72" s="143">
        <v>0</v>
      </c>
    </row>
    <row r="73" spans="1:13" x14ac:dyDescent="0.2">
      <c r="L73" s="110"/>
      <c r="M73" s="110"/>
    </row>
    <row r="75" spans="1:13" x14ac:dyDescent="0.2">
      <c r="L75" s="110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 J48:M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34:K47 J8:M11 J13:K23 K27 J24:J27 K24:K25 J28:K28 K29:K31 J29:J33 K33 J49:M51 L13:M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topLeftCell="A19" zoomScale="120" zoomScaleNormal="120" zoomScaleSheetLayoutView="110" workbookViewId="0">
      <selection activeCell="J52" sqref="J52:K52"/>
    </sheetView>
  </sheetViews>
  <sheetFormatPr defaultRowHeight="12.75" x14ac:dyDescent="0.2"/>
  <cols>
    <col min="1" max="6" width="8.42578125" customWidth="1"/>
    <col min="7" max="7" width="5.85546875" customWidth="1"/>
    <col min="8" max="8" width="13.7109375" customWidth="1"/>
    <col min="9" max="9" width="6.5703125" customWidth="1"/>
    <col min="10" max="10" width="10.140625" style="77" customWidth="1"/>
    <col min="11" max="11" width="10.140625" style="88" bestFit="1" customWidth="1"/>
    <col min="13" max="13" width="9.7109375" bestFit="1" customWidth="1"/>
    <col min="15" max="15" width="13.42578125" bestFit="1" customWidth="1"/>
  </cols>
  <sheetData>
    <row r="1" spans="1:11" ht="15.75" x14ac:dyDescent="0.2">
      <c r="A1" s="298" t="s">
        <v>193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1" ht="12.75" customHeight="1" x14ac:dyDescent="0.2">
      <c r="A2" s="299" t="s">
        <v>401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1" x14ac:dyDescent="0.2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1" ht="12.75" customHeight="1" x14ac:dyDescent="0.2">
      <c r="A4" s="236" t="s">
        <v>383</v>
      </c>
      <c r="B4" s="237"/>
      <c r="C4" s="237"/>
      <c r="D4" s="237"/>
      <c r="E4" s="237"/>
      <c r="F4" s="237"/>
      <c r="G4" s="237"/>
      <c r="H4" s="237"/>
      <c r="I4" s="237"/>
      <c r="J4" s="237"/>
      <c r="K4" s="238"/>
    </row>
    <row r="5" spans="1:11" ht="24" thickBot="1" x14ac:dyDescent="0.25">
      <c r="A5" s="296" t="s">
        <v>72</v>
      </c>
      <c r="B5" s="296"/>
      <c r="C5" s="296"/>
      <c r="D5" s="296"/>
      <c r="E5" s="296"/>
      <c r="F5" s="296"/>
      <c r="G5" s="296"/>
      <c r="H5" s="296"/>
      <c r="I5" s="81" t="s">
        <v>330</v>
      </c>
      <c r="J5" s="82" t="s">
        <v>365</v>
      </c>
      <c r="K5" s="82" t="s">
        <v>366</v>
      </c>
    </row>
    <row r="6" spans="1:11" x14ac:dyDescent="0.2">
      <c r="A6" s="297">
        <v>1</v>
      </c>
      <c r="B6" s="297"/>
      <c r="C6" s="297"/>
      <c r="D6" s="297"/>
      <c r="E6" s="297"/>
      <c r="F6" s="297"/>
      <c r="G6" s="297"/>
      <c r="H6" s="297"/>
      <c r="I6" s="83">
        <v>2</v>
      </c>
      <c r="J6" s="84" t="s">
        <v>332</v>
      </c>
      <c r="K6" s="132" t="s">
        <v>333</v>
      </c>
    </row>
    <row r="7" spans="1:11" x14ac:dyDescent="0.2">
      <c r="A7" s="292" t="s">
        <v>187</v>
      </c>
      <c r="B7" s="293"/>
      <c r="C7" s="293"/>
      <c r="D7" s="293"/>
      <c r="E7" s="293"/>
      <c r="F7" s="293"/>
      <c r="G7" s="293"/>
      <c r="H7" s="293"/>
      <c r="I7" s="294"/>
      <c r="J7" s="294"/>
      <c r="K7" s="295"/>
    </row>
    <row r="8" spans="1:11" x14ac:dyDescent="0.2">
      <c r="A8" s="230" t="s">
        <v>55</v>
      </c>
      <c r="B8" s="231"/>
      <c r="C8" s="231"/>
      <c r="D8" s="231"/>
      <c r="E8" s="231"/>
      <c r="F8" s="231"/>
      <c r="G8" s="231"/>
      <c r="H8" s="231"/>
      <c r="I8" s="4">
        <v>1</v>
      </c>
      <c r="J8" s="24">
        <v>54450524</v>
      </c>
      <c r="K8" s="24">
        <v>11244965</v>
      </c>
    </row>
    <row r="9" spans="1:11" x14ac:dyDescent="0.2">
      <c r="A9" s="230" t="s">
        <v>56</v>
      </c>
      <c r="B9" s="231"/>
      <c r="C9" s="231"/>
      <c r="D9" s="231"/>
      <c r="E9" s="231"/>
      <c r="F9" s="231"/>
      <c r="G9" s="231"/>
      <c r="H9" s="231"/>
      <c r="I9" s="4">
        <v>2</v>
      </c>
      <c r="J9" s="24">
        <v>46888455</v>
      </c>
      <c r="K9" s="24">
        <v>48432589</v>
      </c>
    </row>
    <row r="10" spans="1:11" x14ac:dyDescent="0.2">
      <c r="A10" s="230" t="s">
        <v>57</v>
      </c>
      <c r="B10" s="231"/>
      <c r="C10" s="231"/>
      <c r="D10" s="231"/>
      <c r="E10" s="231"/>
      <c r="F10" s="231"/>
      <c r="G10" s="231"/>
      <c r="H10" s="231"/>
      <c r="I10" s="4">
        <v>3</v>
      </c>
      <c r="J10" s="24">
        <v>0</v>
      </c>
      <c r="K10" s="24">
        <v>0</v>
      </c>
    </row>
    <row r="11" spans="1:11" x14ac:dyDescent="0.2">
      <c r="A11" s="230" t="s">
        <v>58</v>
      </c>
      <c r="B11" s="231"/>
      <c r="C11" s="231"/>
      <c r="D11" s="231"/>
      <c r="E11" s="231"/>
      <c r="F11" s="231"/>
      <c r="G11" s="231"/>
      <c r="H11" s="231"/>
      <c r="I11" s="4">
        <v>4</v>
      </c>
      <c r="J11" s="24">
        <v>0</v>
      </c>
      <c r="K11" s="24">
        <v>0</v>
      </c>
    </row>
    <row r="12" spans="1:11" x14ac:dyDescent="0.2">
      <c r="A12" s="230" t="s">
        <v>59</v>
      </c>
      <c r="B12" s="231"/>
      <c r="C12" s="231"/>
      <c r="D12" s="231"/>
      <c r="E12" s="231"/>
      <c r="F12" s="231"/>
      <c r="G12" s="231"/>
      <c r="H12" s="231"/>
      <c r="I12" s="4">
        <v>5</v>
      </c>
      <c r="J12" s="24">
        <v>7501357</v>
      </c>
      <c r="K12" s="24">
        <v>19380420</v>
      </c>
    </row>
    <row r="13" spans="1:11" x14ac:dyDescent="0.2">
      <c r="A13" s="230" t="s">
        <v>64</v>
      </c>
      <c r="B13" s="231"/>
      <c r="C13" s="231"/>
      <c r="D13" s="231"/>
      <c r="E13" s="231"/>
      <c r="F13" s="231"/>
      <c r="G13" s="231"/>
      <c r="H13" s="231"/>
      <c r="I13" s="4">
        <v>6</v>
      </c>
      <c r="J13" s="24">
        <v>2502222</v>
      </c>
      <c r="K13" s="24">
        <v>14730232</v>
      </c>
    </row>
    <row r="14" spans="1:11" x14ac:dyDescent="0.2">
      <c r="A14" s="227" t="s">
        <v>188</v>
      </c>
      <c r="B14" s="228"/>
      <c r="C14" s="228"/>
      <c r="D14" s="228"/>
      <c r="E14" s="228"/>
      <c r="F14" s="228"/>
      <c r="G14" s="228"/>
      <c r="H14" s="228"/>
      <c r="I14" s="4">
        <v>7</v>
      </c>
      <c r="J14" s="23">
        <f>SUM(J8:J13)</f>
        <v>111342558</v>
      </c>
      <c r="K14" s="23">
        <f>SUM(K8:K13)</f>
        <v>93788206</v>
      </c>
    </row>
    <row r="15" spans="1:11" x14ac:dyDescent="0.2">
      <c r="A15" s="230" t="s">
        <v>65</v>
      </c>
      <c r="B15" s="231"/>
      <c r="C15" s="231"/>
      <c r="D15" s="231"/>
      <c r="E15" s="231"/>
      <c r="F15" s="231"/>
      <c r="G15" s="231"/>
      <c r="H15" s="231"/>
      <c r="I15" s="4">
        <v>8</v>
      </c>
      <c r="J15" s="24">
        <v>19280121</v>
      </c>
      <c r="K15" s="24">
        <v>101008471</v>
      </c>
    </row>
    <row r="16" spans="1:11" x14ac:dyDescent="0.2">
      <c r="A16" s="230" t="s">
        <v>66</v>
      </c>
      <c r="B16" s="231"/>
      <c r="C16" s="231"/>
      <c r="D16" s="231"/>
      <c r="E16" s="231"/>
      <c r="F16" s="231"/>
      <c r="G16" s="231"/>
      <c r="H16" s="231"/>
      <c r="I16" s="4">
        <v>9</v>
      </c>
      <c r="J16" s="24">
        <v>9517355</v>
      </c>
      <c r="K16" s="24">
        <v>563082</v>
      </c>
    </row>
    <row r="17" spans="1:12" x14ac:dyDescent="0.2">
      <c r="A17" s="230" t="s">
        <v>67</v>
      </c>
      <c r="B17" s="231"/>
      <c r="C17" s="231"/>
      <c r="D17" s="231"/>
      <c r="E17" s="231"/>
      <c r="F17" s="231"/>
      <c r="G17" s="231"/>
      <c r="H17" s="231"/>
      <c r="I17" s="4">
        <v>10</v>
      </c>
      <c r="J17" s="24">
        <v>0</v>
      </c>
      <c r="K17" s="24">
        <v>0</v>
      </c>
    </row>
    <row r="18" spans="1:12" x14ac:dyDescent="0.2">
      <c r="A18" s="230" t="s">
        <v>68</v>
      </c>
      <c r="B18" s="231"/>
      <c r="C18" s="231"/>
      <c r="D18" s="231"/>
      <c r="E18" s="231"/>
      <c r="F18" s="231"/>
      <c r="G18" s="231"/>
      <c r="H18" s="231"/>
      <c r="I18" s="4">
        <v>11</v>
      </c>
      <c r="J18" s="24">
        <v>42158973</v>
      </c>
      <c r="K18" s="24">
        <v>5945668</v>
      </c>
    </row>
    <row r="19" spans="1:12" x14ac:dyDescent="0.2">
      <c r="A19" s="227" t="s">
        <v>189</v>
      </c>
      <c r="B19" s="228"/>
      <c r="C19" s="228"/>
      <c r="D19" s="228"/>
      <c r="E19" s="228"/>
      <c r="F19" s="228"/>
      <c r="G19" s="228"/>
      <c r="H19" s="228"/>
      <c r="I19" s="4">
        <v>12</v>
      </c>
      <c r="J19" s="23">
        <f>SUM(J15:J18)</f>
        <v>70956449</v>
      </c>
      <c r="K19" s="23">
        <f>SUM(K15:K18)</f>
        <v>107517221</v>
      </c>
      <c r="L19" s="9"/>
    </row>
    <row r="20" spans="1:12" x14ac:dyDescent="0.2">
      <c r="A20" s="227" t="s">
        <v>385</v>
      </c>
      <c r="B20" s="228"/>
      <c r="C20" s="228"/>
      <c r="D20" s="228"/>
      <c r="E20" s="228"/>
      <c r="F20" s="228"/>
      <c r="G20" s="228"/>
      <c r="H20" s="228"/>
      <c r="I20" s="4">
        <v>13</v>
      </c>
      <c r="J20" s="23">
        <f>IF(J14&gt;J19,J14-J19,0)</f>
        <v>40386109</v>
      </c>
      <c r="K20" s="23">
        <f>IF(K14&gt;K19,K14-K19,0)</f>
        <v>0</v>
      </c>
    </row>
    <row r="21" spans="1:12" x14ac:dyDescent="0.2">
      <c r="A21" s="227" t="s">
        <v>386</v>
      </c>
      <c r="B21" s="228"/>
      <c r="C21" s="228"/>
      <c r="D21" s="228"/>
      <c r="E21" s="228"/>
      <c r="F21" s="228"/>
      <c r="G21" s="228"/>
      <c r="H21" s="228"/>
      <c r="I21" s="4">
        <v>14</v>
      </c>
      <c r="J21" s="23">
        <f>IF(J19&gt;J14,J19-J14,0)</f>
        <v>0</v>
      </c>
      <c r="K21" s="23">
        <f>IF(K19&gt;K14,K19-K14,0)</f>
        <v>13729015</v>
      </c>
    </row>
    <row r="22" spans="1:12" x14ac:dyDescent="0.2">
      <c r="A22" s="292" t="s">
        <v>190</v>
      </c>
      <c r="B22" s="293"/>
      <c r="C22" s="293"/>
      <c r="D22" s="293"/>
      <c r="E22" s="293"/>
      <c r="F22" s="293"/>
      <c r="G22" s="293"/>
      <c r="H22" s="293"/>
      <c r="I22" s="294"/>
      <c r="J22" s="294"/>
      <c r="K22" s="295"/>
    </row>
    <row r="23" spans="1:12" x14ac:dyDescent="0.2">
      <c r="A23" s="230" t="s">
        <v>231</v>
      </c>
      <c r="B23" s="231"/>
      <c r="C23" s="231"/>
      <c r="D23" s="231"/>
      <c r="E23" s="231"/>
      <c r="F23" s="231"/>
      <c r="G23" s="231"/>
      <c r="H23" s="231"/>
      <c r="I23" s="4">
        <v>15</v>
      </c>
      <c r="J23" s="24">
        <v>11325990</v>
      </c>
      <c r="K23" s="24">
        <v>1560706</v>
      </c>
    </row>
    <row r="24" spans="1:12" x14ac:dyDescent="0.2">
      <c r="A24" s="230" t="s">
        <v>232</v>
      </c>
      <c r="B24" s="231"/>
      <c r="C24" s="231"/>
      <c r="D24" s="231"/>
      <c r="E24" s="231"/>
      <c r="F24" s="231"/>
      <c r="G24" s="231"/>
      <c r="H24" s="231"/>
      <c r="I24" s="4">
        <v>16</v>
      </c>
      <c r="J24" s="24">
        <v>6156177</v>
      </c>
      <c r="K24" s="24">
        <v>0</v>
      </c>
    </row>
    <row r="25" spans="1:12" x14ac:dyDescent="0.2">
      <c r="A25" s="230" t="s">
        <v>233</v>
      </c>
      <c r="B25" s="231"/>
      <c r="C25" s="231"/>
      <c r="D25" s="231"/>
      <c r="E25" s="231"/>
      <c r="F25" s="231"/>
      <c r="G25" s="231"/>
      <c r="H25" s="231"/>
      <c r="I25" s="4">
        <v>17</v>
      </c>
      <c r="J25" s="24">
        <v>1601757</v>
      </c>
      <c r="K25" s="24">
        <v>1047087</v>
      </c>
    </row>
    <row r="26" spans="1:12" x14ac:dyDescent="0.2">
      <c r="A26" s="230" t="s">
        <v>234</v>
      </c>
      <c r="B26" s="231"/>
      <c r="C26" s="231"/>
      <c r="D26" s="231"/>
      <c r="E26" s="231"/>
      <c r="F26" s="231"/>
      <c r="G26" s="231"/>
      <c r="H26" s="231"/>
      <c r="I26" s="4">
        <v>18</v>
      </c>
      <c r="J26" s="24">
        <v>0</v>
      </c>
      <c r="K26" s="24">
        <v>0</v>
      </c>
    </row>
    <row r="27" spans="1:12" x14ac:dyDescent="0.2">
      <c r="A27" s="230" t="s">
        <v>235</v>
      </c>
      <c r="B27" s="231"/>
      <c r="C27" s="231"/>
      <c r="D27" s="231"/>
      <c r="E27" s="231"/>
      <c r="F27" s="231"/>
      <c r="G27" s="231"/>
      <c r="H27" s="231"/>
      <c r="I27" s="4">
        <v>19</v>
      </c>
      <c r="J27" s="24">
        <v>1189399</v>
      </c>
      <c r="K27" s="24">
        <v>9686780</v>
      </c>
    </row>
    <row r="28" spans="1:12" x14ac:dyDescent="0.2">
      <c r="A28" s="227" t="s">
        <v>194</v>
      </c>
      <c r="B28" s="228"/>
      <c r="C28" s="228"/>
      <c r="D28" s="228"/>
      <c r="E28" s="228"/>
      <c r="F28" s="228"/>
      <c r="G28" s="228"/>
      <c r="H28" s="228"/>
      <c r="I28" s="4">
        <v>20</v>
      </c>
      <c r="J28" s="23">
        <f>SUM(J23:J27)</f>
        <v>20273323</v>
      </c>
      <c r="K28" s="23">
        <f>SUM(K23:K27)</f>
        <v>12294573</v>
      </c>
    </row>
    <row r="29" spans="1:12" x14ac:dyDescent="0.2">
      <c r="A29" s="230" t="s">
        <v>139</v>
      </c>
      <c r="B29" s="231"/>
      <c r="C29" s="231"/>
      <c r="D29" s="231"/>
      <c r="E29" s="231"/>
      <c r="F29" s="231"/>
      <c r="G29" s="231"/>
      <c r="H29" s="231"/>
      <c r="I29" s="4">
        <v>21</v>
      </c>
      <c r="J29" s="24">
        <v>80222775</v>
      </c>
      <c r="K29" s="24">
        <v>40052621</v>
      </c>
    </row>
    <row r="30" spans="1:12" x14ac:dyDescent="0.2">
      <c r="A30" s="230" t="s">
        <v>140</v>
      </c>
      <c r="B30" s="231"/>
      <c r="C30" s="231"/>
      <c r="D30" s="231"/>
      <c r="E30" s="231"/>
      <c r="F30" s="231"/>
      <c r="G30" s="231"/>
      <c r="H30" s="231"/>
      <c r="I30" s="4">
        <v>22</v>
      </c>
      <c r="J30" s="24">
        <v>11119047</v>
      </c>
      <c r="K30" s="24">
        <v>1255550</v>
      </c>
    </row>
    <row r="31" spans="1:12" x14ac:dyDescent="0.2">
      <c r="A31" s="230" t="s">
        <v>35</v>
      </c>
      <c r="B31" s="231"/>
      <c r="C31" s="231"/>
      <c r="D31" s="231"/>
      <c r="E31" s="231"/>
      <c r="F31" s="231"/>
      <c r="G31" s="231"/>
      <c r="H31" s="231"/>
      <c r="I31" s="4">
        <v>23</v>
      </c>
      <c r="J31" s="24">
        <v>58256901</v>
      </c>
      <c r="K31" s="24">
        <v>35761769</v>
      </c>
    </row>
    <row r="32" spans="1:12" x14ac:dyDescent="0.2">
      <c r="A32" s="227" t="s">
        <v>2</v>
      </c>
      <c r="B32" s="228"/>
      <c r="C32" s="228"/>
      <c r="D32" s="228"/>
      <c r="E32" s="228"/>
      <c r="F32" s="228"/>
      <c r="G32" s="228"/>
      <c r="H32" s="228"/>
      <c r="I32" s="4">
        <v>24</v>
      </c>
      <c r="J32" s="23">
        <f>SUM(J29:J31)</f>
        <v>149598723</v>
      </c>
      <c r="K32" s="23">
        <f>SUM(K29:K31)</f>
        <v>77069940</v>
      </c>
    </row>
    <row r="33" spans="1:15" x14ac:dyDescent="0.2">
      <c r="A33" s="227" t="s">
        <v>387</v>
      </c>
      <c r="B33" s="228"/>
      <c r="C33" s="228"/>
      <c r="D33" s="228"/>
      <c r="E33" s="228"/>
      <c r="F33" s="228"/>
      <c r="G33" s="228"/>
      <c r="H33" s="228"/>
      <c r="I33" s="4">
        <v>25</v>
      </c>
      <c r="J33" s="23">
        <f>IF(J28&gt;J32,J28-J32,0)</f>
        <v>0</v>
      </c>
      <c r="K33" s="23">
        <f>IF(K28&gt;K32,K28-K32,0)</f>
        <v>0</v>
      </c>
    </row>
    <row r="34" spans="1:15" x14ac:dyDescent="0.2">
      <c r="A34" s="227" t="s">
        <v>388</v>
      </c>
      <c r="B34" s="228"/>
      <c r="C34" s="228"/>
      <c r="D34" s="228"/>
      <c r="E34" s="228"/>
      <c r="F34" s="228"/>
      <c r="G34" s="228"/>
      <c r="H34" s="228"/>
      <c r="I34" s="4">
        <v>26</v>
      </c>
      <c r="J34" s="23">
        <f>IF(J32&gt;J28,J32-J28,0)</f>
        <v>129325400</v>
      </c>
      <c r="K34" s="23">
        <f>IF(K32&gt;K28,K32-K28,0)</f>
        <v>64775367</v>
      </c>
    </row>
    <row r="35" spans="1:15" x14ac:dyDescent="0.2">
      <c r="A35" s="292" t="s">
        <v>191</v>
      </c>
      <c r="B35" s="293"/>
      <c r="C35" s="293"/>
      <c r="D35" s="293"/>
      <c r="E35" s="293"/>
      <c r="F35" s="293"/>
      <c r="G35" s="293"/>
      <c r="H35" s="293"/>
      <c r="I35" s="294"/>
      <c r="J35" s="294"/>
      <c r="K35" s="295"/>
    </row>
    <row r="36" spans="1:15" x14ac:dyDescent="0.2">
      <c r="A36" s="230" t="s">
        <v>200</v>
      </c>
      <c r="B36" s="231"/>
      <c r="C36" s="231"/>
      <c r="D36" s="231"/>
      <c r="E36" s="231"/>
      <c r="F36" s="231"/>
      <c r="G36" s="231"/>
      <c r="H36" s="231"/>
      <c r="I36" s="4">
        <v>27</v>
      </c>
      <c r="J36" s="24">
        <v>0</v>
      </c>
      <c r="K36" s="24">
        <v>0</v>
      </c>
    </row>
    <row r="37" spans="1:15" x14ac:dyDescent="0.2">
      <c r="A37" s="230" t="s">
        <v>48</v>
      </c>
      <c r="B37" s="231"/>
      <c r="C37" s="231"/>
      <c r="D37" s="231"/>
      <c r="E37" s="231"/>
      <c r="F37" s="231"/>
      <c r="G37" s="231"/>
      <c r="H37" s="231"/>
      <c r="I37" s="4">
        <v>28</v>
      </c>
      <c r="J37" s="24">
        <v>264690452</v>
      </c>
      <c r="K37" s="24">
        <v>97988485</v>
      </c>
    </row>
    <row r="38" spans="1:15" x14ac:dyDescent="0.2">
      <c r="A38" s="230" t="s">
        <v>49</v>
      </c>
      <c r="B38" s="231"/>
      <c r="C38" s="231"/>
      <c r="D38" s="231"/>
      <c r="E38" s="231"/>
      <c r="F38" s="231"/>
      <c r="G38" s="231"/>
      <c r="H38" s="231"/>
      <c r="I38" s="4">
        <v>29</v>
      </c>
      <c r="J38" s="24">
        <v>312672</v>
      </c>
      <c r="K38" s="24">
        <v>6945454</v>
      </c>
    </row>
    <row r="39" spans="1:15" x14ac:dyDescent="0.2">
      <c r="A39" s="227" t="s">
        <v>81</v>
      </c>
      <c r="B39" s="228"/>
      <c r="C39" s="228"/>
      <c r="D39" s="228"/>
      <c r="E39" s="228"/>
      <c r="F39" s="228"/>
      <c r="G39" s="228"/>
      <c r="H39" s="228"/>
      <c r="I39" s="4">
        <v>30</v>
      </c>
      <c r="J39" s="23">
        <f>SUM(J36:J38)</f>
        <v>265003124</v>
      </c>
      <c r="K39" s="23">
        <f>SUM(K36:K38)</f>
        <v>104933939</v>
      </c>
      <c r="O39" s="19"/>
    </row>
    <row r="40" spans="1:15" x14ac:dyDescent="0.2">
      <c r="A40" s="230" t="s">
        <v>50</v>
      </c>
      <c r="B40" s="231"/>
      <c r="C40" s="231"/>
      <c r="D40" s="231"/>
      <c r="E40" s="231"/>
      <c r="F40" s="231"/>
      <c r="G40" s="231"/>
      <c r="H40" s="231"/>
      <c r="I40" s="4">
        <v>31</v>
      </c>
      <c r="J40" s="102">
        <v>214321518</v>
      </c>
      <c r="K40" s="102">
        <v>92955613</v>
      </c>
      <c r="O40" s="19"/>
    </row>
    <row r="41" spans="1:15" x14ac:dyDescent="0.2">
      <c r="A41" s="230" t="s">
        <v>51</v>
      </c>
      <c r="B41" s="231"/>
      <c r="C41" s="231"/>
      <c r="D41" s="231"/>
      <c r="E41" s="231"/>
      <c r="F41" s="231"/>
      <c r="G41" s="231"/>
      <c r="H41" s="231"/>
      <c r="I41" s="4">
        <v>32</v>
      </c>
      <c r="J41" s="102">
        <v>0</v>
      </c>
      <c r="K41" s="102">
        <v>0</v>
      </c>
      <c r="O41" s="19"/>
    </row>
    <row r="42" spans="1:15" x14ac:dyDescent="0.2">
      <c r="A42" s="230" t="s">
        <v>52</v>
      </c>
      <c r="B42" s="231"/>
      <c r="C42" s="231"/>
      <c r="D42" s="231"/>
      <c r="E42" s="231"/>
      <c r="F42" s="231"/>
      <c r="G42" s="231"/>
      <c r="H42" s="231"/>
      <c r="I42" s="4">
        <v>33</v>
      </c>
      <c r="J42" s="102">
        <v>529732</v>
      </c>
      <c r="K42" s="102">
        <v>0</v>
      </c>
      <c r="O42" s="19"/>
    </row>
    <row r="43" spans="1:15" x14ac:dyDescent="0.2">
      <c r="A43" s="230" t="s">
        <v>53</v>
      </c>
      <c r="B43" s="231"/>
      <c r="C43" s="231"/>
      <c r="D43" s="231"/>
      <c r="E43" s="231"/>
      <c r="F43" s="231"/>
      <c r="G43" s="231"/>
      <c r="H43" s="231"/>
      <c r="I43" s="4">
        <v>34</v>
      </c>
      <c r="J43" s="24">
        <v>4628876</v>
      </c>
      <c r="K43" s="24">
        <v>0</v>
      </c>
      <c r="O43" s="19"/>
    </row>
    <row r="44" spans="1:15" x14ac:dyDescent="0.2">
      <c r="A44" s="230" t="s">
        <v>54</v>
      </c>
      <c r="B44" s="231"/>
      <c r="C44" s="231"/>
      <c r="D44" s="231"/>
      <c r="E44" s="231"/>
      <c r="F44" s="231"/>
      <c r="G44" s="231"/>
      <c r="H44" s="231"/>
      <c r="I44" s="4">
        <v>35</v>
      </c>
      <c r="J44" s="24">
        <v>0</v>
      </c>
      <c r="K44" s="24">
        <v>0</v>
      </c>
      <c r="O44" s="19"/>
    </row>
    <row r="45" spans="1:15" x14ac:dyDescent="0.2">
      <c r="A45" s="227" t="s">
        <v>82</v>
      </c>
      <c r="B45" s="228"/>
      <c r="C45" s="228"/>
      <c r="D45" s="228"/>
      <c r="E45" s="228"/>
      <c r="F45" s="228"/>
      <c r="G45" s="228"/>
      <c r="H45" s="228"/>
      <c r="I45" s="4">
        <v>36</v>
      </c>
      <c r="J45" s="23">
        <f>SUM(J40:J44)</f>
        <v>219480126</v>
      </c>
      <c r="K45" s="23">
        <f>SUM(K40:K44)</f>
        <v>92955613</v>
      </c>
      <c r="O45" s="19"/>
    </row>
    <row r="46" spans="1:15" x14ac:dyDescent="0.2">
      <c r="A46" s="227" t="s">
        <v>389</v>
      </c>
      <c r="B46" s="228"/>
      <c r="C46" s="228"/>
      <c r="D46" s="228"/>
      <c r="E46" s="228"/>
      <c r="F46" s="228"/>
      <c r="G46" s="228"/>
      <c r="H46" s="228"/>
      <c r="I46" s="4">
        <v>37</v>
      </c>
      <c r="J46" s="23">
        <f>IF(J39&gt;J45,J39-J45,0)</f>
        <v>45522998</v>
      </c>
      <c r="K46" s="23">
        <f>IF(K39&gt;K45,K39-K45,0)</f>
        <v>11978326</v>
      </c>
      <c r="O46" s="19"/>
    </row>
    <row r="47" spans="1:15" x14ac:dyDescent="0.2">
      <c r="A47" s="227" t="s">
        <v>390</v>
      </c>
      <c r="B47" s="228"/>
      <c r="C47" s="228"/>
      <c r="D47" s="228"/>
      <c r="E47" s="228"/>
      <c r="F47" s="228"/>
      <c r="G47" s="228"/>
      <c r="H47" s="228"/>
      <c r="I47" s="4">
        <v>38</v>
      </c>
      <c r="J47" s="23">
        <f>IF(J45&gt;J39,J45-J39,0)</f>
        <v>0</v>
      </c>
      <c r="K47" s="23">
        <f>IF(K45&gt;K39,K45-K39,0)</f>
        <v>0</v>
      </c>
      <c r="O47" s="19"/>
    </row>
    <row r="48" spans="1:15" x14ac:dyDescent="0.2">
      <c r="A48" s="230" t="s">
        <v>83</v>
      </c>
      <c r="B48" s="231"/>
      <c r="C48" s="231"/>
      <c r="D48" s="231"/>
      <c r="E48" s="231"/>
      <c r="F48" s="231"/>
      <c r="G48" s="231"/>
      <c r="H48" s="231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O48" s="19"/>
    </row>
    <row r="49" spans="1:15" x14ac:dyDescent="0.2">
      <c r="A49" s="230" t="s">
        <v>84</v>
      </c>
      <c r="B49" s="231"/>
      <c r="C49" s="231"/>
      <c r="D49" s="231"/>
      <c r="E49" s="231"/>
      <c r="F49" s="231"/>
      <c r="G49" s="231"/>
      <c r="H49" s="231"/>
      <c r="I49" s="4">
        <v>40</v>
      </c>
      <c r="J49" s="23">
        <f>IF(J21-J20+J34-J33+J47-J46&gt;0,J21-J20+J34-J33+J47-J46,0)</f>
        <v>43416293</v>
      </c>
      <c r="K49" s="23">
        <f>IF(K21-K20+K34-K33+K47-K46&gt;0,K21-K20+K34-K33+K47-K46,0)</f>
        <v>66526056</v>
      </c>
      <c r="O49" s="19"/>
    </row>
    <row r="50" spans="1:15" x14ac:dyDescent="0.2">
      <c r="A50" s="230" t="s">
        <v>192</v>
      </c>
      <c r="B50" s="231"/>
      <c r="C50" s="231"/>
      <c r="D50" s="231"/>
      <c r="E50" s="231"/>
      <c r="F50" s="231"/>
      <c r="G50" s="231"/>
      <c r="H50" s="231"/>
      <c r="I50" s="4">
        <v>41</v>
      </c>
      <c r="J50" s="24">
        <v>95413823</v>
      </c>
      <c r="K50" s="24">
        <v>136553033</v>
      </c>
      <c r="O50" s="19"/>
    </row>
    <row r="51" spans="1:15" x14ac:dyDescent="0.2">
      <c r="A51" s="230" t="s">
        <v>228</v>
      </c>
      <c r="B51" s="231"/>
      <c r="C51" s="231"/>
      <c r="D51" s="231"/>
      <c r="E51" s="231"/>
      <c r="F51" s="231"/>
      <c r="G51" s="231"/>
      <c r="H51" s="231"/>
      <c r="I51" s="4">
        <v>42</v>
      </c>
      <c r="J51" s="24">
        <v>0</v>
      </c>
      <c r="K51" s="24">
        <v>0</v>
      </c>
      <c r="O51" s="19"/>
    </row>
    <row r="52" spans="1:15" x14ac:dyDescent="0.2">
      <c r="A52" s="230" t="s">
        <v>229</v>
      </c>
      <c r="B52" s="231"/>
      <c r="C52" s="231"/>
      <c r="D52" s="231"/>
      <c r="E52" s="231"/>
      <c r="F52" s="231"/>
      <c r="G52" s="231"/>
      <c r="H52" s="231"/>
      <c r="I52" s="4">
        <v>43</v>
      </c>
      <c r="J52" s="24">
        <f>J49</f>
        <v>43416293</v>
      </c>
      <c r="K52" s="24">
        <f>K49</f>
        <v>66526056</v>
      </c>
      <c r="O52" s="19"/>
    </row>
    <row r="53" spans="1:15" x14ac:dyDescent="0.2">
      <c r="A53" s="264" t="s">
        <v>230</v>
      </c>
      <c r="B53" s="265"/>
      <c r="C53" s="265"/>
      <c r="D53" s="265"/>
      <c r="E53" s="265"/>
      <c r="F53" s="265"/>
      <c r="G53" s="265"/>
      <c r="H53" s="265"/>
      <c r="I53" s="7">
        <v>44</v>
      </c>
      <c r="J53" s="25">
        <f>J50+J51-J52</f>
        <v>51997530</v>
      </c>
      <c r="K53" s="25">
        <f>K50+K51-K52</f>
        <v>70026977</v>
      </c>
    </row>
    <row r="58" spans="1:15" x14ac:dyDescent="0.2">
      <c r="J58" s="107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9:K13 J15:K18 J50:K51 J23:K27 J29:K3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T28"/>
  <sheetViews>
    <sheetView showGridLines="0" zoomScale="130" zoomScaleNormal="130" zoomScaleSheetLayoutView="110" workbookViewId="0">
      <selection activeCell="K22" sqref="K22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2" width="12.7109375" style="101" bestFit="1" customWidth="1"/>
    <col min="13" max="16384" width="9.140625" style="88"/>
  </cols>
  <sheetData>
    <row r="1" spans="1:12" ht="15.75" customHeight="1" x14ac:dyDescent="0.2">
      <c r="A1" s="307" t="s">
        <v>331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2" x14ac:dyDescent="0.2">
      <c r="A2" s="300" t="s">
        <v>402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2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2" x14ac:dyDescent="0.2">
      <c r="A4" s="236" t="s">
        <v>383</v>
      </c>
      <c r="B4" s="237"/>
      <c r="C4" s="237"/>
      <c r="D4" s="237"/>
      <c r="E4" s="237"/>
      <c r="F4" s="237"/>
      <c r="G4" s="237"/>
      <c r="H4" s="237"/>
      <c r="I4" s="237"/>
      <c r="J4" s="237"/>
      <c r="K4" s="238"/>
    </row>
    <row r="5" spans="1:12" ht="27.75" customHeight="1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127" t="s">
        <v>330</v>
      </c>
      <c r="J5" s="98" t="s">
        <v>182</v>
      </c>
      <c r="K5" s="98" t="s">
        <v>183</v>
      </c>
    </row>
    <row r="6" spans="1:12" x14ac:dyDescent="0.2">
      <c r="A6" s="302">
        <v>1</v>
      </c>
      <c r="B6" s="302"/>
      <c r="C6" s="302"/>
      <c r="D6" s="302"/>
      <c r="E6" s="302"/>
      <c r="F6" s="302"/>
      <c r="G6" s="302"/>
      <c r="H6" s="302"/>
      <c r="I6" s="128">
        <v>2</v>
      </c>
      <c r="J6" s="84" t="s">
        <v>332</v>
      </c>
      <c r="K6" s="84" t="s">
        <v>333</v>
      </c>
    </row>
    <row r="7" spans="1:12" ht="12.75" customHeight="1" x14ac:dyDescent="0.2">
      <c r="A7" s="230" t="s">
        <v>334</v>
      </c>
      <c r="B7" s="231"/>
      <c r="C7" s="231"/>
      <c r="D7" s="231"/>
      <c r="E7" s="231"/>
      <c r="F7" s="231"/>
      <c r="G7" s="231"/>
      <c r="H7" s="231"/>
      <c r="I7" s="4">
        <v>1</v>
      </c>
      <c r="J7" s="22">
        <v>1566400660</v>
      </c>
      <c r="K7" s="24">
        <v>1566400660</v>
      </c>
    </row>
    <row r="8" spans="1:12" ht="12.75" customHeight="1" x14ac:dyDescent="0.2">
      <c r="A8" s="230" t="s">
        <v>335</v>
      </c>
      <c r="B8" s="231"/>
      <c r="C8" s="231"/>
      <c r="D8" s="231"/>
      <c r="E8" s="231"/>
      <c r="F8" s="231"/>
      <c r="G8" s="231"/>
      <c r="H8" s="231"/>
      <c r="I8" s="4">
        <v>2</v>
      </c>
      <c r="J8" s="24">
        <v>185313851</v>
      </c>
      <c r="K8" s="24">
        <v>182752349</v>
      </c>
    </row>
    <row r="9" spans="1:12" ht="12.75" customHeight="1" x14ac:dyDescent="0.2">
      <c r="A9" s="230" t="s">
        <v>336</v>
      </c>
      <c r="B9" s="231"/>
      <c r="C9" s="231"/>
      <c r="D9" s="231"/>
      <c r="E9" s="231"/>
      <c r="F9" s="231"/>
      <c r="G9" s="231"/>
      <c r="H9" s="231"/>
      <c r="I9" s="4">
        <v>3</v>
      </c>
      <c r="J9" s="102">
        <v>143682952</v>
      </c>
      <c r="K9" s="102">
        <v>282022740</v>
      </c>
    </row>
    <row r="10" spans="1:12" ht="12.75" customHeight="1" x14ac:dyDescent="0.2">
      <c r="A10" s="230" t="s">
        <v>337</v>
      </c>
      <c r="B10" s="231"/>
      <c r="C10" s="231"/>
      <c r="D10" s="231"/>
      <c r="E10" s="231"/>
      <c r="F10" s="231"/>
      <c r="G10" s="231"/>
      <c r="H10" s="231"/>
      <c r="I10" s="4">
        <v>4</v>
      </c>
      <c r="J10" s="24">
        <v>1360387</v>
      </c>
      <c r="K10" s="24">
        <v>51200408</v>
      </c>
    </row>
    <row r="11" spans="1:12" ht="12.75" customHeight="1" x14ac:dyDescent="0.2">
      <c r="A11" s="230" t="s">
        <v>338</v>
      </c>
      <c r="B11" s="231"/>
      <c r="C11" s="231"/>
      <c r="D11" s="231"/>
      <c r="E11" s="231"/>
      <c r="F11" s="231"/>
      <c r="G11" s="231"/>
      <c r="H11" s="231"/>
      <c r="I11" s="4">
        <v>5</v>
      </c>
      <c r="J11" s="24">
        <v>179321687</v>
      </c>
      <c r="K11" s="24">
        <v>9141196</v>
      </c>
    </row>
    <row r="12" spans="1:12" ht="12.75" customHeight="1" x14ac:dyDescent="0.2">
      <c r="A12" s="230" t="s">
        <v>339</v>
      </c>
      <c r="B12" s="231"/>
      <c r="C12" s="231"/>
      <c r="D12" s="231"/>
      <c r="E12" s="231"/>
      <c r="F12" s="231"/>
      <c r="G12" s="231"/>
      <c r="H12" s="231"/>
      <c r="I12" s="4">
        <v>6</v>
      </c>
      <c r="J12" s="24">
        <v>0</v>
      </c>
      <c r="K12" s="24">
        <v>0</v>
      </c>
    </row>
    <row r="13" spans="1:12" ht="12.75" customHeight="1" x14ac:dyDescent="0.2">
      <c r="A13" s="230" t="s">
        <v>340</v>
      </c>
      <c r="B13" s="231"/>
      <c r="C13" s="231"/>
      <c r="D13" s="231"/>
      <c r="E13" s="231"/>
      <c r="F13" s="231"/>
      <c r="G13" s="231"/>
      <c r="H13" s="231"/>
      <c r="I13" s="4">
        <v>7</v>
      </c>
      <c r="J13" s="24">
        <v>0</v>
      </c>
      <c r="K13" s="24">
        <v>0</v>
      </c>
    </row>
    <row r="14" spans="1:12" ht="12.75" customHeight="1" x14ac:dyDescent="0.2">
      <c r="A14" s="230" t="s">
        <v>341</v>
      </c>
      <c r="B14" s="231"/>
      <c r="C14" s="231"/>
      <c r="D14" s="231"/>
      <c r="E14" s="231"/>
      <c r="F14" s="231"/>
      <c r="G14" s="231"/>
      <c r="H14" s="231"/>
      <c r="I14" s="4">
        <v>8</v>
      </c>
      <c r="J14" s="24">
        <v>0</v>
      </c>
      <c r="K14" s="24">
        <v>0</v>
      </c>
    </row>
    <row r="15" spans="1:12" ht="12.75" customHeight="1" x14ac:dyDescent="0.2">
      <c r="A15" s="230" t="s">
        <v>342</v>
      </c>
      <c r="B15" s="231"/>
      <c r="C15" s="231"/>
      <c r="D15" s="231"/>
      <c r="E15" s="231"/>
      <c r="F15" s="231"/>
      <c r="G15" s="231"/>
      <c r="H15" s="231"/>
      <c r="I15" s="4">
        <v>9</v>
      </c>
      <c r="J15" s="24">
        <v>0</v>
      </c>
      <c r="K15" s="24">
        <v>0</v>
      </c>
    </row>
    <row r="16" spans="1:12" ht="12.75" customHeight="1" x14ac:dyDescent="0.2">
      <c r="A16" s="227" t="s">
        <v>343</v>
      </c>
      <c r="B16" s="228"/>
      <c r="C16" s="228"/>
      <c r="D16" s="228"/>
      <c r="E16" s="228"/>
      <c r="F16" s="228"/>
      <c r="G16" s="228"/>
      <c r="H16" s="228"/>
      <c r="I16" s="4">
        <v>10</v>
      </c>
      <c r="J16" s="23">
        <f>SUM(J7:J15)</f>
        <v>2076079537</v>
      </c>
      <c r="K16" s="23">
        <f>SUM(K7:K15)</f>
        <v>2091517353</v>
      </c>
      <c r="L16" s="111"/>
    </row>
    <row r="17" spans="1:12" ht="12.75" customHeight="1" x14ac:dyDescent="0.2">
      <c r="A17" s="230" t="s">
        <v>344</v>
      </c>
      <c r="B17" s="231"/>
      <c r="C17" s="231"/>
      <c r="D17" s="231"/>
      <c r="E17" s="231"/>
      <c r="F17" s="231"/>
      <c r="G17" s="231"/>
      <c r="H17" s="231"/>
      <c r="I17" s="4">
        <v>11</v>
      </c>
      <c r="J17" s="24">
        <v>0</v>
      </c>
      <c r="K17" s="24">
        <v>0</v>
      </c>
    </row>
    <row r="18" spans="1:12" ht="12.75" customHeight="1" x14ac:dyDescent="0.2">
      <c r="A18" s="230" t="s">
        <v>345</v>
      </c>
      <c r="B18" s="231"/>
      <c r="C18" s="231"/>
      <c r="D18" s="231"/>
      <c r="E18" s="231"/>
      <c r="F18" s="231"/>
      <c r="G18" s="231"/>
      <c r="H18" s="231"/>
      <c r="I18" s="4">
        <v>12</v>
      </c>
      <c r="J18" s="24">
        <v>0</v>
      </c>
      <c r="K18" s="24">
        <v>0</v>
      </c>
    </row>
    <row r="19" spans="1:12" ht="12.75" customHeight="1" x14ac:dyDescent="0.2">
      <c r="A19" s="230" t="s">
        <v>346</v>
      </c>
      <c r="B19" s="231"/>
      <c r="C19" s="231"/>
      <c r="D19" s="231"/>
      <c r="E19" s="231"/>
      <c r="F19" s="231"/>
      <c r="G19" s="231"/>
      <c r="H19" s="231"/>
      <c r="I19" s="4">
        <v>13</v>
      </c>
      <c r="J19" s="24">
        <v>0</v>
      </c>
      <c r="K19" s="24">
        <v>0</v>
      </c>
    </row>
    <row r="20" spans="1:12" ht="12.75" customHeight="1" x14ac:dyDescent="0.2">
      <c r="A20" s="230" t="s">
        <v>347</v>
      </c>
      <c r="B20" s="231"/>
      <c r="C20" s="231"/>
      <c r="D20" s="231"/>
      <c r="E20" s="231"/>
      <c r="F20" s="231"/>
      <c r="G20" s="231"/>
      <c r="H20" s="231"/>
      <c r="I20" s="4">
        <v>14</v>
      </c>
      <c r="J20" s="24">
        <v>0</v>
      </c>
      <c r="K20" s="24">
        <v>0</v>
      </c>
    </row>
    <row r="21" spans="1:12" ht="12.75" customHeight="1" x14ac:dyDescent="0.2">
      <c r="A21" s="230" t="s">
        <v>348</v>
      </c>
      <c r="B21" s="231"/>
      <c r="C21" s="231"/>
      <c r="D21" s="231"/>
      <c r="E21" s="231"/>
      <c r="F21" s="231"/>
      <c r="G21" s="231"/>
      <c r="H21" s="231"/>
      <c r="I21" s="4">
        <v>15</v>
      </c>
      <c r="J21" s="24">
        <v>0</v>
      </c>
      <c r="K21" s="24">
        <v>0</v>
      </c>
    </row>
    <row r="22" spans="1:12" ht="12.75" customHeight="1" x14ac:dyDescent="0.2">
      <c r="A22" s="230" t="s">
        <v>349</v>
      </c>
      <c r="B22" s="231"/>
      <c r="C22" s="231"/>
      <c r="D22" s="231"/>
      <c r="E22" s="231"/>
      <c r="F22" s="231"/>
      <c r="G22" s="231"/>
      <c r="H22" s="231"/>
      <c r="I22" s="4">
        <v>16</v>
      </c>
      <c r="J22" s="24">
        <v>125706826</v>
      </c>
      <c r="K22" s="24">
        <f>K16-J16</f>
        <v>15437816</v>
      </c>
      <c r="L22" s="107"/>
    </row>
    <row r="23" spans="1:12" ht="12.75" customHeight="1" x14ac:dyDescent="0.2">
      <c r="A23" s="227" t="s">
        <v>350</v>
      </c>
      <c r="B23" s="228"/>
      <c r="C23" s="228"/>
      <c r="D23" s="228"/>
      <c r="E23" s="228"/>
      <c r="F23" s="228"/>
      <c r="G23" s="228"/>
      <c r="H23" s="228"/>
      <c r="I23" s="4">
        <v>17</v>
      </c>
      <c r="J23" s="25">
        <f>SUM(J17:J22)</f>
        <v>125706826</v>
      </c>
      <c r="K23" s="25">
        <f>SUM(K17:K22)</f>
        <v>15437816</v>
      </c>
    </row>
    <row r="24" spans="1:12" ht="12.75" customHeight="1" x14ac:dyDescent="0.2">
      <c r="A24" s="309"/>
      <c r="B24" s="310"/>
      <c r="C24" s="310"/>
      <c r="D24" s="310"/>
      <c r="E24" s="310"/>
      <c r="F24" s="310"/>
      <c r="G24" s="310"/>
      <c r="H24" s="310"/>
      <c r="I24" s="311"/>
      <c r="J24" s="311"/>
      <c r="K24" s="312"/>
    </row>
    <row r="25" spans="1:12" ht="12.75" customHeight="1" x14ac:dyDescent="0.2">
      <c r="A25" s="303" t="s">
        <v>351</v>
      </c>
      <c r="B25" s="304"/>
      <c r="C25" s="304"/>
      <c r="D25" s="304"/>
      <c r="E25" s="304"/>
      <c r="F25" s="304"/>
      <c r="G25" s="304"/>
      <c r="H25" s="304"/>
      <c r="I25" s="30">
        <v>18</v>
      </c>
      <c r="J25" s="99">
        <v>0</v>
      </c>
      <c r="K25" s="99">
        <v>0</v>
      </c>
    </row>
    <row r="26" spans="1:12" ht="23.25" customHeight="1" x14ac:dyDescent="0.2">
      <c r="A26" s="264" t="s">
        <v>352</v>
      </c>
      <c r="B26" s="265"/>
      <c r="C26" s="265"/>
      <c r="D26" s="265"/>
      <c r="E26" s="265"/>
      <c r="F26" s="265"/>
      <c r="G26" s="265"/>
      <c r="H26" s="265"/>
      <c r="I26" s="7">
        <v>19</v>
      </c>
      <c r="J26" s="100">
        <v>0</v>
      </c>
      <c r="K26" s="25">
        <v>0</v>
      </c>
    </row>
    <row r="27" spans="1:12" ht="30" customHeight="1" x14ac:dyDescent="0.2">
      <c r="A27" s="305" t="s">
        <v>353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</row>
    <row r="28" spans="1:12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J15 K9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A5" sqref="A5:D5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3" t="s">
        <v>380</v>
      </c>
      <c r="B1" s="313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">
      <c r="A4" s="314" t="s">
        <v>397</v>
      </c>
      <c r="B4" s="314"/>
      <c r="C4" s="314"/>
      <c r="D4" s="314"/>
    </row>
    <row r="5" spans="1:10" ht="17.25" customHeight="1" x14ac:dyDescent="0.2">
      <c r="A5" s="314"/>
      <c r="B5" s="314"/>
      <c r="C5" s="314"/>
      <c r="D5" s="314"/>
    </row>
    <row r="6" spans="1:10" ht="17.25" customHeight="1" x14ac:dyDescent="0.2">
      <c r="A6" s="118"/>
    </row>
    <row r="7" spans="1:10" ht="17.25" customHeight="1" x14ac:dyDescent="0.2">
      <c r="A7" s="118"/>
    </row>
    <row r="8" spans="1:10" ht="17.25" customHeight="1" x14ac:dyDescent="0.2">
      <c r="A8" s="118"/>
    </row>
    <row r="9" spans="1:10" ht="15.75" x14ac:dyDescent="0.2">
      <c r="A9" s="118"/>
    </row>
    <row r="10" spans="1:10" ht="16.5" customHeight="1" x14ac:dyDescent="0.2"/>
    <row r="40" spans="1:1" ht="15.75" x14ac:dyDescent="0.2">
      <c r="A40" s="118"/>
    </row>
    <row r="41" spans="1:1" ht="15.75" x14ac:dyDescent="0.2">
      <c r="A41" s="118"/>
    </row>
    <row r="42" spans="1:1" ht="15.75" x14ac:dyDescent="0.2">
      <c r="A42" s="118"/>
    </row>
    <row r="43" spans="1:1" ht="15.75" x14ac:dyDescent="0.2">
      <c r="A43" s="118"/>
    </row>
    <row r="44" spans="1:1" ht="15.75" x14ac:dyDescent="0.2">
      <c r="A44" s="118"/>
    </row>
    <row r="45" spans="1:1" ht="15.75" x14ac:dyDescent="0.2">
      <c r="A45" s="118"/>
    </row>
    <row r="46" spans="1:1" ht="15.75" x14ac:dyDescent="0.2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2014-04-24T08:13:17Z</cp:lastPrinted>
  <dcterms:created xsi:type="dcterms:W3CDTF">2008-10-17T11:51:54Z</dcterms:created>
  <dcterms:modified xsi:type="dcterms:W3CDTF">2017-07-17T15:12:32Z</dcterms:modified>
</cp:coreProperties>
</file>