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saveExternalLinkValues="0" codeName="ThisWorkbook" defaultThemeVersion="124226"/>
  <mc:AlternateContent xmlns:mc="http://schemas.openxmlformats.org/markup-compatibility/2006">
    <mc:Choice Requires="x15">
      <x15ac:absPath xmlns:x15ac="http://schemas.microsoft.com/office/spreadsheetml/2010/11/ac" url="https://podravkadd-my.sharepoint.com/personal/mihael_jovanovic_podravka_hr/Documents/Podravka/KORPORATIVNE FINANCIJE/REZULTAT 2026/REZULTAT 1-6.2026/TFI 1-6.2026/GRANDE FINAL ZA SLANJE GRUPA 1-6.2026/"/>
    </mc:Choice>
  </mc:AlternateContent>
  <xr:revisionPtr revIDLastSave="378" documentId="13_ncr:1_{7CB6E38F-CEEA-490F-BB04-6C9032A70CC8}" xr6:coauthVersionLast="47" xr6:coauthVersionMax="47" xr10:uidLastSave="{768E9ABA-DBA8-4419-9141-D66352CC5493}"/>
  <bookViews>
    <workbookView xWindow="-120" yWindow="-120" windowWidth="29040" windowHeight="15720" xr2:uid="{00000000-000D-0000-FFFF-FFFF00000000}"/>
  </bookViews>
  <sheets>
    <sheet name="General data" sheetId="25" r:id="rId1"/>
    <sheet name="Balance sheet" sheetId="18" r:id="rId2"/>
    <sheet name="P&amp;L" sheetId="26" r:id="rId3"/>
    <sheet name="CF_I" sheetId="20" r:id="rId4"/>
    <sheet name="CF_D" sheetId="21" r:id="rId5"/>
    <sheet name="SOCE" sheetId="22" r:id="rId6"/>
    <sheet name="Notes" sheetId="24" r:id="rId7"/>
  </sheets>
  <definedNames>
    <definedName name="_xlnm.Print_Area" localSheetId="1">'Balance sheet'!$A$1:$I$135</definedName>
    <definedName name="_xlnm.Print_Area" localSheetId="4">CF_D!$A$1:$I$53</definedName>
    <definedName name="_xlnm.Print_Area" localSheetId="3">CF_I!$A$1:$I$59</definedName>
    <definedName name="_xlnm.Print_Area" localSheetId="0">'General data'!$A$1:$L$61</definedName>
    <definedName name="_xlnm.Print_Area" localSheetId="6">Notes!$A$1:$I$39</definedName>
    <definedName name="_xlnm.Print_Area" localSheetId="5">SOCE!$A$1:$Z$63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95" i="18" l="1"/>
  <c r="H95" i="18"/>
  <c r="H98" i="26"/>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T10" i="22"/>
  <c r="W10" i="22"/>
  <c r="X8" i="22"/>
  <c r="X9" i="22"/>
  <c r="X7" i="22"/>
  <c r="U61" i="22"/>
  <c r="U62" i="22" s="1"/>
  <c r="U63" i="22"/>
  <c r="U39" i="22"/>
  <c r="U59" i="22" s="1"/>
  <c r="U32" i="22"/>
  <c r="U33" i="22" s="1"/>
  <c r="U34" i="22"/>
  <c r="U30" i="22"/>
  <c r="I85" i="18"/>
  <c r="H85" i="18"/>
  <c r="X10" i="22" l="1"/>
  <c r="X39" i="22"/>
  <c r="X59" i="22" s="1"/>
  <c r="X61" i="22"/>
  <c r="X62" i="22" s="1"/>
  <c r="X63" i="22"/>
  <c r="X34" i="22"/>
  <c r="X32" i="22"/>
  <c r="X33" i="22" s="1"/>
  <c r="X30" i="22"/>
  <c r="J98" i="26" l="1"/>
  <c r="K98" i="26"/>
  <c r="I98" i="26"/>
  <c r="J91" i="26"/>
  <c r="K91" i="26"/>
  <c r="I91" i="26"/>
  <c r="H91" i="26"/>
  <c r="K90" i="26" l="1"/>
  <c r="J109" i="26"/>
  <c r="J110" i="26" s="1"/>
  <c r="H109" i="26"/>
  <c r="H110" i="26" s="1"/>
  <c r="K109" i="26"/>
  <c r="K110" i="26" s="1"/>
  <c r="J90" i="26"/>
  <c r="I109" i="26"/>
  <c r="I110" i="26" s="1"/>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78" i="18" l="1"/>
  <c r="H78" i="18"/>
  <c r="H54" i="20" l="1"/>
  <c r="H48" i="20"/>
  <c r="H41" i="20"/>
  <c r="H35" i="20"/>
  <c r="H19" i="20"/>
  <c r="I9" i="20"/>
  <c r="H118" i="18"/>
  <c r="H106" i="18"/>
  <c r="H99" i="18"/>
  <c r="H92" i="18"/>
  <c r="H60" i="18"/>
  <c r="H53" i="18"/>
  <c r="H45" i="18"/>
  <c r="H38" i="18"/>
  <c r="H27" i="18"/>
  <c r="H17" i="18"/>
  <c r="H10" i="18"/>
  <c r="H63" i="22"/>
  <c r="H61" i="22"/>
  <c r="H62" i="22" s="1"/>
  <c r="H39" i="22"/>
  <c r="H59" i="22" s="1"/>
  <c r="H34" i="22"/>
  <c r="H32" i="22"/>
  <c r="H33" i="22" s="1"/>
  <c r="K10" i="22"/>
  <c r="H42" i="20" l="1"/>
  <c r="H55" i="20"/>
  <c r="H9" i="18"/>
  <c r="H75" i="18"/>
  <c r="H134" i="18" s="1"/>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H57" i="20" s="1"/>
  <c r="H59" i="20" s="1"/>
  <c r="I118" i="18"/>
  <c r="I106" i="18"/>
  <c r="I99" i="18"/>
  <c r="I92" i="18"/>
  <c r="I60" i="18"/>
  <c r="I53" i="18"/>
  <c r="I45" i="18"/>
  <c r="I38" i="18"/>
  <c r="I27" i="18"/>
  <c r="I17" i="18"/>
  <c r="I10" i="18"/>
  <c r="I24" i="20" l="1"/>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<sst xmlns="http://schemas.openxmlformats.org/spreadsheetml/2006/main" count="550" uniqueCount="480">
  <si>
    <t>Annex 1</t>
  </si>
  <si>
    <t>ISSUER’S GENERAL DATA</t>
  </si>
  <si>
    <t>Reporting period:</t>
  </si>
  <si>
    <t>to</t>
  </si>
  <si>
    <t>Year:</t>
  </si>
  <si>
    <t>Quarter:</t>
  </si>
  <si>
    <t xml:space="preserve">Quarterly financial statements </t>
  </si>
  <si>
    <t>Registration number (MB):</t>
  </si>
  <si>
    <t>Issuer’s home Member State code:</t>
  </si>
  <si>
    <t>Entity’s registration number (MBS):</t>
  </si>
  <si>
    <t>Personal identification number (OIB):</t>
  </si>
  <si>
    <t>LEI:</t>
  </si>
  <si>
    <t>Institution code:</t>
  </si>
  <si>
    <t>Name of the issuer:</t>
  </si>
  <si>
    <t>Postcode and town:</t>
  </si>
  <si>
    <t>Street and house number:</t>
  </si>
  <si>
    <t>E-mail address:</t>
  </si>
  <si>
    <t>Web address:</t>
  </si>
  <si>
    <t>Number of employees 
(end of the reporting period):</t>
  </si>
  <si>
    <t>Consolidated report:</t>
  </si>
  <si>
    <t xml:space="preserve">          (KN-not consolidated/KD-consolidated)</t>
  </si>
  <si>
    <t>KN</t>
  </si>
  <si>
    <t>KD</t>
  </si>
  <si>
    <t xml:space="preserve">Audited:   </t>
  </si>
  <si>
    <t>(RN-not audited/RD-audited)</t>
  </si>
  <si>
    <t>RN</t>
  </si>
  <si>
    <t>RD</t>
  </si>
  <si>
    <t>Names of subsidiaries (according to IFRS):</t>
  </si>
  <si>
    <t>Registered office:</t>
  </si>
  <si>
    <t>MB:</t>
  </si>
  <si>
    <t>Yes</t>
  </si>
  <si>
    <t>No</t>
  </si>
  <si>
    <t>Bookkeeping firm:</t>
  </si>
  <si>
    <t xml:space="preserve">    (Yes/No)</t>
  </si>
  <si>
    <t>(name of the bookkeeping firm)</t>
  </si>
  <si>
    <t>Contact person:</t>
  </si>
  <si>
    <t>(only name and surname of the contact person)</t>
  </si>
  <si>
    <t>Telephone:</t>
  </si>
  <si>
    <t>Audit firm:</t>
  </si>
  <si>
    <t>(name of the audit firm)</t>
  </si>
  <si>
    <t>Certified auditor:</t>
  </si>
  <si>
    <t>(name and surname)</t>
  </si>
  <si>
    <t>BALANCE SHEET</t>
  </si>
  <si>
    <t xml:space="preserve">in EUR </t>
  </si>
  <si>
    <t>Item</t>
  </si>
  <si>
    <r>
      <rPr>
        <b/>
        <sz val="9"/>
        <rFont val="Arial"/>
        <family val="2"/>
        <charset val="238"/>
      </rPr>
      <t xml:space="preserve">ADP
</t>
    </r>
    <r>
      <rPr>
        <b/>
        <sz val="7"/>
        <color rgb="FF000000"/>
        <rFont val="Arial"/>
        <family val="2"/>
        <charset val="238"/>
      </rPr>
      <t>code</t>
    </r>
  </si>
  <si>
    <t>Last day of the preceding business year</t>
  </si>
  <si>
    <t xml:space="preserve">At the reporting date of the current period
</t>
  </si>
  <si>
    <t>A) RECEIVABLES FOR SUBSCRIBED CAPITAL UNPAID</t>
  </si>
  <si>
    <r>
      <rPr>
        <b/>
        <sz val="9"/>
        <rFont val="Arial"/>
        <family val="2"/>
        <charset val="238"/>
      </rPr>
      <t xml:space="preserve">B)  FIXED ASSETS </t>
    </r>
    <r>
      <rPr>
        <sz val="9"/>
        <color rgb="FF000000"/>
        <rFont val="Arial"/>
        <family val="2"/>
        <charset val="238"/>
      </rPr>
      <t>(ADP 003+010+020+031+036)</t>
    </r>
  </si>
  <si>
    <t>I INTANGIBLE ASSETS (ADP 004 to 009)</t>
  </si>
  <si>
    <t xml:space="preserve">    1 Research and development</t>
  </si>
  <si>
    <t xml:space="preserve">    2 Concessions, patents, licences, trademarks, software and other rights</t>
  </si>
  <si>
    <t xml:space="preserve">    3 Goodwill</t>
  </si>
  <si>
    <t xml:space="preserve">    4 Advances for the purchase of intangible assets</t>
  </si>
  <si>
    <t xml:space="preserve">    5 Intangible assets in preparation</t>
  </si>
  <si>
    <t xml:space="preserve">    6 Other intangible assets</t>
  </si>
  <si>
    <t>II TANGIBLE ASSETS (ADP 011 to 019)</t>
  </si>
  <si>
    <t xml:space="preserve">    1 Land</t>
  </si>
  <si>
    <t xml:space="preserve">    2 Buildings</t>
  </si>
  <si>
    <t xml:space="preserve">    3 Plant and equipment </t>
  </si>
  <si>
    <t xml:space="preserve">    4 Tools, working inventory and transportation assets</t>
  </si>
  <si>
    <t xml:space="preserve">    5 Biological assets</t>
  </si>
  <si>
    <t xml:space="preserve">    6 Advances for the purchase of tangible assets</t>
  </si>
  <si>
    <t xml:space="preserve">    7 Tangible assets in preparation</t>
  </si>
  <si>
    <t xml:space="preserve">    8 Other tangible assets</t>
  </si>
  <si>
    <t xml:space="preserve">    9 Investment property</t>
  </si>
  <si>
    <t>III FIXED FINANCIAL ASSETS (ADP 021 to 030)</t>
  </si>
  <si>
    <t xml:space="preserve">     1 Investments in holdings (shares) of undertakings within the group</t>
  </si>
  <si>
    <t xml:space="preserve">     2 Investments in other securities of undertakings within the group</t>
  </si>
  <si>
    <t xml:space="preserve">     3 Loans, deposits, etc. to undertakings within the group</t>
  </si>
  <si>
    <t xml:space="preserve">     4Investments in holdings (shares) of companies linked by virtue of participating interests</t>
  </si>
  <si>
    <t xml:space="preserve">     5 Investment in other securities of companies linked by virtue of participating interests</t>
  </si>
  <si>
    <t xml:space="preserve">     6 Loans, deposits etc. to companies linked by virtue of participating interests</t>
  </si>
  <si>
    <t xml:space="preserve">     7 Investments in securities</t>
  </si>
  <si>
    <t xml:space="preserve">     8 Loans, deposits, etc. given</t>
  </si>
  <si>
    <t xml:space="preserve">     9 Other investments accounted for using the equity method</t>
  </si>
  <si>
    <t xml:space="preserve">   10  Other fixed financial assets</t>
  </si>
  <si>
    <t>IV RECEIVABLES (ADP 032 to 035)</t>
  </si>
  <si>
    <t xml:space="preserve">     1 Receivables from undertakings within the group </t>
  </si>
  <si>
    <t xml:space="preserve">     2 Receivables from companies linked by virtue of participating interests </t>
  </si>
  <si>
    <t xml:space="preserve">     3 Customer receivables </t>
  </si>
  <si>
    <t xml:space="preserve">     4 Other receivables</t>
  </si>
  <si>
    <t>V DEFERRED TAX ASSETS</t>
  </si>
  <si>
    <r>
      <rPr>
        <b/>
        <sz val="9"/>
        <rFont val="Arial"/>
        <family val="2"/>
        <charset val="238"/>
      </rPr>
      <t xml:space="preserve">C)  CURRENT ASSETS </t>
    </r>
    <r>
      <rPr>
        <sz val="9"/>
        <color rgb="FF000000"/>
        <rFont val="Arial"/>
        <family val="2"/>
        <charset val="238"/>
      </rPr>
      <t>(ADP 038+046+053+063)</t>
    </r>
  </si>
  <si>
    <t>I INVENTORIES (ADP 039 to 045)</t>
  </si>
  <si>
    <t xml:space="preserve">    1 Raw materials and consumables</t>
  </si>
  <si>
    <t xml:space="preserve">    2 Production in progress</t>
  </si>
  <si>
    <t xml:space="preserve">    3 Finished goods</t>
  </si>
  <si>
    <t xml:space="preserve">    4 Merchandise</t>
  </si>
  <si>
    <t xml:space="preserve">    5 Advances for inventories</t>
  </si>
  <si>
    <t xml:space="preserve">    6 Fixed assets held for sale</t>
  </si>
  <si>
    <t xml:space="preserve">    7 Biological assets</t>
  </si>
  <si>
    <t>II RECEIVABLES (ADP 047 to 052)</t>
  </si>
  <si>
    <t xml:space="preserve">    1 Receivables from undertakings within the group </t>
  </si>
  <si>
    <t xml:space="preserve">    2 Receivables from companies linked by virtue of participating interests</t>
  </si>
  <si>
    <t xml:space="preserve">    3 Customer receivables</t>
  </si>
  <si>
    <t xml:space="preserve">    4 Receivables from employees and members of the undertaking</t>
  </si>
  <si>
    <t xml:space="preserve">    5 Receivables from government and other institutions</t>
  </si>
  <si>
    <t xml:space="preserve">    6 Other receivables</t>
  </si>
  <si>
    <t>III CURRENT FINANCIAL ASSETS (ADP 054 to 062)</t>
  </si>
  <si>
    <t xml:space="preserve">     4 Investments in holdings (shares) of companies linked by virtue of participating interests</t>
  </si>
  <si>
    <t xml:space="preserve">     9 Other financial assets</t>
  </si>
  <si>
    <t>IV CASH AT BANK AND IN HAND</t>
  </si>
  <si>
    <t>D ) PREPAID EXPENSES AND ACCRUED INCOME</t>
  </si>
  <si>
    <r>
      <rPr>
        <b/>
        <sz val="9"/>
        <rFont val="Arial"/>
        <family val="2"/>
        <charset val="238"/>
      </rPr>
      <t xml:space="preserve">E)  TOTAL ASSETS </t>
    </r>
    <r>
      <rPr>
        <sz val="9"/>
        <color rgb="FF000000"/>
        <rFont val="Arial"/>
        <family val="2"/>
        <charset val="238"/>
      </rPr>
      <t>(ADP 001+002+037+064)</t>
    </r>
  </si>
  <si>
    <t>OFF-BALANCE SHEET ITEMS</t>
  </si>
  <si>
    <t>LIABILITIES</t>
  </si>
  <si>
    <r>
      <rPr>
        <b/>
        <sz val="9"/>
        <rFont val="Arial"/>
        <family val="2"/>
        <charset val="238"/>
      </rPr>
      <t xml:space="preserve">A)  CAPITAL AND RESERVES </t>
    </r>
    <r>
      <rPr>
        <sz val="9"/>
        <color rgb="FF000000"/>
        <rFont val="Arial"/>
        <family val="2"/>
        <charset val="238"/>
      </rPr>
      <t>(ADP 068 to 070+076+077+083+086+089)</t>
    </r>
  </si>
  <si>
    <t>I INITIAL (SUBSCRIBED) CAPITAL</t>
  </si>
  <si>
    <t>II CAPITAL RESERVES</t>
  </si>
  <si>
    <t>III RESERVES FROM PROFIT (ADP 071+072-073+074+075)</t>
  </si>
  <si>
    <t xml:space="preserve">     1 Legal reserves</t>
  </si>
  <si>
    <t xml:space="preserve">     2 Reserves for treasury shares</t>
  </si>
  <si>
    <t xml:space="preserve">     3 Treasury shares and holdings (deductible item)</t>
  </si>
  <si>
    <t xml:space="preserve">     4 Statutory reserves</t>
  </si>
  <si>
    <t xml:space="preserve">     5 Other reserves</t>
  </si>
  <si>
    <t>IV REVALUATION RESERVES</t>
  </si>
  <si>
    <t>V FAIR VALUE RESERVES AND OTHER (ADP 078 to 083)</t>
  </si>
  <si>
    <t xml:space="preserve">     1 Financial assets at fair value through other comprehensive income (i.e. available for sale)</t>
  </si>
  <si>
    <t xml:space="preserve">     2 Cash flow hedge - effective portion</t>
  </si>
  <si>
    <t xml:space="preserve">     3 Hedge of a net investment in a foreign operation - effective portion</t>
  </si>
  <si>
    <t xml:space="preserve">     4 Other fair value reserves</t>
  </si>
  <si>
    <t xml:space="preserve">     5 Exchange rate differences from translation of foreign operations (consolidation)</t>
  </si>
  <si>
    <t xml:space="preserve">     6 Exchange rate differences from translation into the presentation currency</t>
  </si>
  <si>
    <t>VI RETAINED PROFIT OR LOSS BROUGHT FORWARD (ADP 085-086)</t>
  </si>
  <si>
    <t xml:space="preserve">     1 Retained profit</t>
  </si>
  <si>
    <t xml:space="preserve">     2 Loss brought forward</t>
  </si>
  <si>
    <t>VII PROFIT OR LOSS FOR THE BUSINESS YEAR (ADP 088-089)</t>
  </si>
  <si>
    <t xml:space="preserve">     1 Profit for the business year</t>
  </si>
  <si>
    <t xml:space="preserve">     2 Loss for the business year</t>
  </si>
  <si>
    <t>VIII MINORITY (NON-CONTROLLING) INTEREST</t>
  </si>
  <si>
    <r>
      <rPr>
        <b/>
        <sz val="9"/>
        <rFont val="Arial"/>
        <family val="2"/>
        <charset val="238"/>
      </rPr>
      <t xml:space="preserve">B)  PROVISIONS </t>
    </r>
    <r>
      <rPr>
        <sz val="9"/>
        <color rgb="FF000000"/>
        <rFont val="Arial"/>
        <family val="2"/>
        <charset val="238"/>
      </rPr>
      <t>(ADP 092 to 097)</t>
    </r>
  </si>
  <si>
    <t xml:space="preserve">     1 Provisions for pensions, termination benefits and similar obligations</t>
  </si>
  <si>
    <t xml:space="preserve">     2 Provisions for tax liabilities</t>
  </si>
  <si>
    <t xml:space="preserve">     3 Provisions for ongoing legal cases</t>
  </si>
  <si>
    <t xml:space="preserve">     4 Provisions for renewal of natural resources</t>
  </si>
  <si>
    <t xml:space="preserve">     5 Provisions for warranty obligations</t>
  </si>
  <si>
    <t xml:space="preserve">     6 Other provisions</t>
  </si>
  <si>
    <r>
      <rPr>
        <b/>
        <sz val="9"/>
        <rFont val="Arial"/>
        <family val="2"/>
        <charset val="238"/>
      </rPr>
      <t xml:space="preserve">C)  LONG-TERM LIABILITIES </t>
    </r>
    <r>
      <rPr>
        <sz val="9"/>
        <color rgb="FF000000"/>
        <rFont val="Arial"/>
        <family val="2"/>
        <charset val="238"/>
      </rPr>
      <t>(ADP 099 to 109)</t>
    </r>
  </si>
  <si>
    <t xml:space="preserve">     1 Liabilities to undertakings within the group </t>
  </si>
  <si>
    <t xml:space="preserve">     2 Liabilities for loans, deposits, etc. of undertakings within the group</t>
  </si>
  <si>
    <t xml:space="preserve">     3 Liabilities to companies linked by virtue of participating interests </t>
  </si>
  <si>
    <t xml:space="preserve">     4 Liabilities for loans, deposits etc. of companies linked by virtue of participating interests</t>
  </si>
  <si>
    <t xml:space="preserve">     5 Liabilities for loans, deposits etc.</t>
  </si>
  <si>
    <t xml:space="preserve">     6 Liabilities to banks and other financial institutions</t>
  </si>
  <si>
    <t xml:space="preserve">     7 Liabilities for advance payments</t>
  </si>
  <si>
    <t xml:space="preserve">     8 Liabilities to suppliers</t>
  </si>
  <si>
    <t xml:space="preserve">     9 Liabilities for securities</t>
  </si>
  <si>
    <t xml:space="preserve">   10 Other long-term liabilities</t>
  </si>
  <si>
    <t xml:space="preserve">   11 Deferred tax liability</t>
  </si>
  <si>
    <r>
      <rPr>
        <b/>
        <sz val="9"/>
        <rFont val="Arial"/>
        <family val="2"/>
        <charset val="238"/>
      </rPr>
      <t xml:space="preserve">D)  SHORT-TERM LIABILITIES </t>
    </r>
    <r>
      <rPr>
        <sz val="9"/>
        <color rgb="FF000000"/>
        <rFont val="Arial"/>
        <family val="2"/>
        <charset val="238"/>
      </rPr>
      <t>(ADP 111 to 124)</t>
    </r>
  </si>
  <si>
    <t xml:space="preserve">   10 Liabilities to employees</t>
  </si>
  <si>
    <t xml:space="preserve">   11 Taxes, contributions and similar liabilities</t>
  </si>
  <si>
    <t xml:space="preserve">   12 Liabilities arising from the share in the result</t>
  </si>
  <si>
    <t xml:space="preserve">   13 Liabilities arising from fixed assets held for sale</t>
  </si>
  <si>
    <t xml:space="preserve">   14 Other short-term liabilities</t>
  </si>
  <si>
    <t>E) ACCRUALS AND DEFERRED INCOME</t>
  </si>
  <si>
    <r>
      <rPr>
        <b/>
        <sz val="9"/>
        <rFont val="Arial"/>
        <family val="2"/>
        <charset val="238"/>
      </rPr>
      <t xml:space="preserve">F)  TOTAL – LIABILITIES </t>
    </r>
    <r>
      <rPr>
        <sz val="9"/>
        <color rgb="FF000000"/>
        <rFont val="Arial"/>
        <family val="2"/>
        <charset val="238"/>
      </rPr>
      <t>(ADP 067+091+098+110+125)</t>
    </r>
  </si>
  <si>
    <t>G)  OFF-BALANCE SHEET ITEMS</t>
  </si>
  <si>
    <t>STATEMENT OF PROFIT OR LOSS</t>
  </si>
  <si>
    <t>in EUR</t>
  </si>
  <si>
    <r>
      <rPr>
        <b/>
        <sz val="9"/>
        <rFont val="Arial"/>
        <family val="2"/>
        <charset val="238"/>
      </rPr>
      <t xml:space="preserve">ADP
</t>
    </r>
    <r>
      <rPr>
        <b/>
        <sz val="8"/>
        <color rgb="FF000000"/>
        <rFont val="Arial"/>
        <family val="2"/>
        <charset val="238"/>
      </rPr>
      <t>code</t>
    </r>
  </si>
  <si>
    <t>Same period of the previous year</t>
  </si>
  <si>
    <t>Current period</t>
  </si>
  <si>
    <t xml:space="preserve">Cumulative </t>
  </si>
  <si>
    <t>Quarter</t>
  </si>
  <si>
    <r>
      <rPr>
        <b/>
        <sz val="9"/>
        <color indexed="62"/>
        <rFont val="Arial"/>
        <family val="2"/>
        <charset val="238"/>
      </rPr>
      <t>I</t>
    </r>
    <r>
      <rPr>
        <b/>
        <sz val="9"/>
        <color indexed="62"/>
        <rFont val="Arial"/>
        <family val="2"/>
        <charset val="238"/>
      </rPr>
      <t xml:space="preserve"> </t>
    </r>
    <r>
      <rPr>
        <b/>
        <sz val="9"/>
        <color indexed="62"/>
        <rFont val="Arial"/>
        <family val="2"/>
        <charset val="238"/>
      </rPr>
      <t xml:space="preserve">OPERATING INCOME </t>
    </r>
    <r>
      <rPr>
        <sz val="9"/>
        <color indexed="62"/>
        <rFont val="Arial"/>
        <family val="2"/>
        <charset val="238"/>
      </rPr>
      <t>(ADP 002 to 006)</t>
    </r>
  </si>
  <si>
    <t xml:space="preserve">    1 Income from sales with undertakings within the group</t>
  </si>
  <si>
    <t xml:space="preserve">    2 Income from sales</t>
  </si>
  <si>
    <t xml:space="preserve">    3 Income from the use of own products, goods and services</t>
  </si>
  <si>
    <t xml:space="preserve">    4 Other operating income with undertakings within the group</t>
  </si>
  <si>
    <t xml:space="preserve">    5 Other operating income (outside the group)</t>
  </si>
  <si>
    <r>
      <rPr>
        <b/>
        <sz val="9"/>
        <color indexed="62"/>
        <rFont val="Arial"/>
        <family val="2"/>
        <charset val="238"/>
      </rPr>
      <t>II</t>
    </r>
    <r>
      <rPr>
        <b/>
        <sz val="9"/>
        <color indexed="62"/>
        <rFont val="Arial"/>
        <family val="2"/>
        <charset val="238"/>
      </rPr>
      <t xml:space="preserve"> </t>
    </r>
    <r>
      <rPr>
        <b/>
        <sz val="9"/>
        <color indexed="62"/>
        <rFont val="Arial"/>
        <family val="2"/>
        <charset val="238"/>
      </rPr>
      <t xml:space="preserve">OPERATING EXPENSES </t>
    </r>
    <r>
      <rPr>
        <sz val="9"/>
        <color indexed="62"/>
        <rFont val="Arial"/>
        <family val="2"/>
        <charset val="238"/>
      </rPr>
      <t>(ADP 08+009+013+017+018+019+022+029)</t>
    </r>
  </si>
  <si>
    <t xml:space="preserve">    1 Changes in inventories of work in progress and finished goods</t>
  </si>
  <si>
    <t xml:space="preserve">    2 Material costs (ADP 010 to 012)</t>
  </si>
  <si>
    <t xml:space="preserve">        a) Costs of raw materials and consumables </t>
  </si>
  <si>
    <t xml:space="preserve">        b) Costs of goods sold </t>
  </si>
  <si>
    <t xml:space="preserve">        c) Other external costs </t>
  </si>
  <si>
    <t xml:space="preserve">   3 Staff costs (ADP 014 to 016)</t>
  </si>
  <si>
    <t xml:space="preserve">        a) Net salaries and wages</t>
  </si>
  <si>
    <t xml:space="preserve">        b) Tax and contributions from salary costs</t>
  </si>
  <si>
    <t xml:space="preserve">        c) Contributions on salaries</t>
  </si>
  <si>
    <t xml:space="preserve">   4 Depreciation</t>
  </si>
  <si>
    <t xml:space="preserve">   5 Other costs</t>
  </si>
  <si>
    <t xml:space="preserve">   6 Value adjustments (ADP 020+021)</t>
  </si>
  <si>
    <t xml:space="preserve">       a) fixed assets other than financial assets</t>
  </si>
  <si>
    <t xml:space="preserve">       b) current assets other than financial assets</t>
  </si>
  <si>
    <t xml:space="preserve">   7 Provisions (ADP 023 to 028)</t>
  </si>
  <si>
    <t xml:space="preserve">       a) Provisions for pensions, termination benefits and similar obligations</t>
  </si>
  <si>
    <t xml:space="preserve">       b) Provisions for tax liabilities</t>
  </si>
  <si>
    <t xml:space="preserve">       c) Provisions for ongoing legal cases</t>
  </si>
  <si>
    <t xml:space="preserve">       d) Provisions for renewal of natural resources</t>
  </si>
  <si>
    <t xml:space="preserve">       e) Provisions for warranty obligations</t>
  </si>
  <si>
    <t xml:space="preserve">       f) Other provisions</t>
  </si>
  <si>
    <t xml:space="preserve">   8 Other operating expenses</t>
  </si>
  <si>
    <r>
      <rPr>
        <b/>
        <sz val="9"/>
        <color indexed="62"/>
        <rFont val="Arial"/>
        <family val="2"/>
        <charset val="238"/>
      </rPr>
      <t>III</t>
    </r>
    <r>
      <rPr>
        <b/>
        <sz val="9"/>
        <color indexed="62"/>
        <rFont val="Arial"/>
        <family val="2"/>
        <charset val="238"/>
      </rPr>
      <t xml:space="preserve"> </t>
    </r>
    <r>
      <rPr>
        <b/>
        <sz val="9"/>
        <color indexed="62"/>
        <rFont val="Arial"/>
        <family val="2"/>
        <charset val="238"/>
      </rPr>
      <t xml:space="preserve">FINANCIAL INCOME </t>
    </r>
    <r>
      <rPr>
        <sz val="9"/>
        <color indexed="62"/>
        <rFont val="Arial"/>
        <family val="2"/>
        <charset val="238"/>
      </rPr>
      <t>(ADP 031 to 040)</t>
    </r>
  </si>
  <si>
    <t xml:space="preserve">     1 Income from investments in holdings (shares) of undertakings within the group</t>
  </si>
  <si>
    <t xml:space="preserve">     2 Income from investments in holdings (shares) of companies linked by virtue of participating interests</t>
  </si>
  <si>
    <t xml:space="preserve">     3 Income from other long-term financial investment and loans granted to undertakings within the group</t>
  </si>
  <si>
    <t xml:space="preserve">     4 Other interest income from operations with undertakings within the group</t>
  </si>
  <si>
    <t xml:space="preserve">     5 Exchange rate differences and other financial income from operations with undertakings within the group</t>
  </si>
  <si>
    <t xml:space="preserve">     6 Income from other long-term financial investments and loans</t>
  </si>
  <si>
    <t xml:space="preserve">     7 Other interest income</t>
  </si>
  <si>
    <t xml:space="preserve">     8 Exchange rate differences and other financial income</t>
  </si>
  <si>
    <t xml:space="preserve">     9 Unrealised gains (income) from financial assets</t>
  </si>
  <si>
    <t xml:space="preserve">   10 Other financial income</t>
  </si>
  <si>
    <r>
      <rPr>
        <b/>
        <sz val="9"/>
        <color indexed="62"/>
        <rFont val="Arial"/>
        <family val="2"/>
        <charset val="238"/>
      </rPr>
      <t>IV</t>
    </r>
    <r>
      <rPr>
        <b/>
        <sz val="9"/>
        <color indexed="62"/>
        <rFont val="Arial"/>
        <family val="2"/>
        <charset val="238"/>
      </rPr>
      <t xml:space="preserve"> </t>
    </r>
    <r>
      <rPr>
        <b/>
        <sz val="9"/>
        <color indexed="62"/>
        <rFont val="Arial"/>
        <family val="2"/>
        <charset val="238"/>
      </rPr>
      <t xml:space="preserve">FINANCIAL EXPENSES </t>
    </r>
    <r>
      <rPr>
        <sz val="9"/>
        <color indexed="62"/>
        <rFont val="Arial"/>
        <family val="2"/>
        <charset val="238"/>
      </rPr>
      <t>(ADP 042 to 048)</t>
    </r>
  </si>
  <si>
    <t xml:space="preserve">    1 Interest expenses and similar expenses with undertakings within the group</t>
  </si>
  <si>
    <t>2 Exchange rate differences and other expenses from operations with undertakings within the group</t>
  </si>
  <si>
    <t>3 Interest expenses and similar expenses</t>
  </si>
  <si>
    <t>4 Exchange rate differences and other expenses</t>
  </si>
  <si>
    <t>5 Unrealised losses (expenses) from financial assets</t>
  </si>
  <si>
    <t>6 Value adjustments of financial assets (net)</t>
  </si>
  <si>
    <t>7 Other financial expenses</t>
  </si>
  <si>
    <t>V    SHARE IN PROFIT FROM UNDERTAKINGS LINKED BY VRITUE OF PARTICIPATING INTERESTS</t>
  </si>
  <si>
    <t>VI   SHARE IN PROFIT FROM JOINT VENTURES</t>
  </si>
  <si>
    <t>VII  SHARE IN LOSS OF COMPANIES LINKED BY VIRTUE OF PARTICIPATING INTEREST</t>
  </si>
  <si>
    <t>VIII SHARE IN LOSS OF JOINT VENTURES</t>
  </si>
  <si>
    <r>
      <rPr>
        <b/>
        <sz val="9"/>
        <color indexed="62"/>
        <rFont val="Arial"/>
        <family val="2"/>
        <charset val="238"/>
      </rPr>
      <t>IX</t>
    </r>
    <r>
      <rPr>
        <b/>
        <sz val="9"/>
        <color indexed="62"/>
        <rFont val="Arial"/>
        <family val="2"/>
        <charset val="238"/>
      </rPr>
      <t xml:space="preserve">   </t>
    </r>
    <r>
      <rPr>
        <b/>
        <sz val="9"/>
        <color indexed="62"/>
        <rFont val="Arial"/>
        <family val="2"/>
        <charset val="238"/>
      </rPr>
      <t xml:space="preserve">TOTAL INCOME </t>
    </r>
    <r>
      <rPr>
        <sz val="9"/>
        <color indexed="62"/>
        <rFont val="Arial"/>
        <family val="2"/>
        <charset val="238"/>
      </rPr>
      <t>(ADP 001+030+049 +050)</t>
    </r>
  </si>
  <si>
    <r>
      <rPr>
        <b/>
        <sz val="9"/>
        <color indexed="62"/>
        <rFont val="Arial"/>
        <family val="2"/>
        <charset val="238"/>
      </rPr>
      <t>X</t>
    </r>
    <r>
      <rPr>
        <b/>
        <sz val="9"/>
        <color indexed="62"/>
        <rFont val="Arial"/>
        <family val="2"/>
        <charset val="238"/>
      </rPr>
      <t xml:space="preserve">    </t>
    </r>
    <r>
      <rPr>
        <b/>
        <sz val="9"/>
        <color indexed="62"/>
        <rFont val="Arial"/>
        <family val="2"/>
        <charset val="238"/>
      </rPr>
      <t xml:space="preserve">TOTAL EXPENDITURE </t>
    </r>
    <r>
      <rPr>
        <sz val="9"/>
        <color indexed="62"/>
        <rFont val="Arial"/>
        <family val="2"/>
        <charset val="238"/>
      </rPr>
      <t>(ADP 007+041+051 + 052)</t>
    </r>
  </si>
  <si>
    <r>
      <rPr>
        <b/>
        <sz val="9"/>
        <color indexed="62"/>
        <rFont val="Arial"/>
        <family val="2"/>
        <charset val="238"/>
      </rPr>
      <t>XI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053-054)</t>
    </r>
  </si>
  <si>
    <t xml:space="preserve">   1 Pre-tax profit (ADP 053-054)</t>
  </si>
  <si>
    <t xml:space="preserve">   2 Pre-tax loss (ADP 054-053)</t>
  </si>
  <si>
    <t>XII  INCOME TAX</t>
  </si>
  <si>
    <r>
      <rPr>
        <b/>
        <sz val="9"/>
        <color indexed="62"/>
        <rFont val="Arial"/>
        <family val="2"/>
        <charset val="238"/>
      </rPr>
      <t>XIII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055-059)</t>
    </r>
  </si>
  <si>
    <t xml:space="preserve">  1 Profit for the period (ADP 055-059)</t>
  </si>
  <si>
    <t xml:space="preserve">  2 Loss for the period (ADP 059-055)</t>
  </si>
  <si>
    <t>DISCONTINUED OPERATIONS (to be filled in by undertakings subject to IFRS only with discontinued operations)</t>
  </si>
  <si>
    <r>
      <rPr>
        <b/>
        <sz val="9"/>
        <color indexed="62"/>
        <rFont val="Arial"/>
        <family val="2"/>
        <charset val="238"/>
      </rPr>
      <t>XIV</t>
    </r>
    <r>
      <rPr>
        <b/>
        <sz val="9"/>
        <color indexed="62"/>
        <rFont val="Arial"/>
        <family val="2"/>
        <charset val="238"/>
      </rPr>
      <t xml:space="preserve"> </t>
    </r>
    <r>
      <rPr>
        <b/>
        <sz val="9"/>
        <color indexed="62"/>
        <rFont val="Arial"/>
        <family val="2"/>
        <charset val="238"/>
      </rPr>
      <t>PRE-TAX PROFIT OR LOSS OF DISCONTINUED OPERATIONS</t>
    </r>
    <r>
      <rPr>
        <sz val="9"/>
        <color indexed="62"/>
        <rFont val="Arial"/>
        <family val="2"/>
        <charset val="238"/>
      </rPr>
      <t xml:space="preserve">  (ADP 063-064)</t>
    </r>
  </si>
  <si>
    <t xml:space="preserve"> 1 Pre-tax profit from discontinued operations</t>
  </si>
  <si>
    <t xml:space="preserve"> 2 Pre-tax loss on discontinued operations</t>
  </si>
  <si>
    <t>XV INCOME TAX OF DISCONTINUED OPERATIONS</t>
  </si>
  <si>
    <t xml:space="preserve"> 1 Discontinued operations profit for the period (ADP 062-065)</t>
  </si>
  <si>
    <t xml:space="preserve"> 2 Discontinued operations loss for the period (ADP 065-062)</t>
  </si>
  <si>
    <t>TOTAL OPERATIONS (to be filled in only by undertakings subject to IFRS with discontinued operations)</t>
  </si>
  <si>
    <r>
      <rPr>
        <b/>
        <sz val="9"/>
        <color indexed="62"/>
        <rFont val="Arial"/>
        <family val="2"/>
        <charset val="238"/>
      </rPr>
      <t>XVI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055+062)</t>
    </r>
  </si>
  <si>
    <t xml:space="preserve"> 1 Pre-tax profit (ADP 068)</t>
  </si>
  <si>
    <t xml:space="preserve"> 2 Pre-tax loss (ADP 068)</t>
  </si>
  <si>
    <r>
      <rPr>
        <b/>
        <sz val="9"/>
        <color indexed="62"/>
        <rFont val="Arial"/>
        <family val="2"/>
        <charset val="238"/>
      </rPr>
      <t>XVII</t>
    </r>
    <r>
      <rPr>
        <b/>
        <sz val="9"/>
        <color indexed="62"/>
        <rFont val="Arial"/>
        <family val="2"/>
        <charset val="238"/>
      </rPr>
      <t xml:space="preserve"> </t>
    </r>
    <r>
      <rPr>
        <b/>
        <sz val="9"/>
        <color indexed="62"/>
        <rFont val="Arial"/>
        <family val="2"/>
        <charset val="238"/>
      </rPr>
      <t xml:space="preserve">INCOME TAX </t>
    </r>
    <r>
      <rPr>
        <sz val="9"/>
        <color indexed="62"/>
        <rFont val="Arial"/>
        <family val="2"/>
        <charset val="238"/>
      </rPr>
      <t>(ADP 058+065)</t>
    </r>
  </si>
  <si>
    <r>
      <rPr>
        <b/>
        <sz val="9"/>
        <color indexed="62"/>
        <rFont val="Arial"/>
        <family val="2"/>
        <charset val="238"/>
      </rPr>
      <t>XVIII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068-071)</t>
    </r>
  </si>
  <si>
    <t xml:space="preserve"> 1 Profit for the period (ADP 068-071)</t>
  </si>
  <si>
    <t xml:space="preserve"> 2 Loss for the period (ADP 071-068)</t>
  </si>
  <si>
    <t>APPENDIX to the P&amp;L (to be filled in by undertakings that draw up consolidated annual financial statements)</t>
  </si>
  <si>
    <r>
      <rPr>
        <b/>
        <sz val="9"/>
        <color indexed="18"/>
        <rFont val="Arial"/>
        <family val="2"/>
        <charset val="238"/>
      </rPr>
      <t>XIX</t>
    </r>
    <r>
      <rPr>
        <b/>
        <sz val="9"/>
        <color indexed="18"/>
        <rFont val="Arial"/>
        <family val="2"/>
        <charset val="238"/>
      </rPr>
      <t xml:space="preserve"> </t>
    </r>
    <r>
      <rPr>
        <b/>
        <sz val="9"/>
        <color indexed="18"/>
        <rFont val="Arial"/>
        <family val="2"/>
        <charset val="238"/>
      </rPr>
      <t xml:space="preserve">PROFIT OR LOSS FOR THE PERIOD </t>
    </r>
    <r>
      <rPr>
        <sz val="9"/>
        <color indexed="18"/>
        <rFont val="Arial"/>
        <family val="2"/>
        <charset val="238"/>
      </rPr>
      <t>(ADP 076+077)</t>
    </r>
  </si>
  <si>
    <t xml:space="preserve"> 1 Attributable to owners of the parent</t>
  </si>
  <si>
    <t xml:space="preserve"> 2 Attributable to minority (non-controlling) interest</t>
  </si>
  <si>
    <t>STATEMENT OF OTHER COMPRHENSIVE INCOME (to be filled in by undertakings subject to IFRS)</t>
  </si>
  <si>
    <t xml:space="preserve">I PROFIT OR LOSS FOR THE PERIOD </t>
  </si>
  <si>
    <t xml:space="preserve">II OTHER COMPREHENSIVE INCOME/LOSS BEFORE TAX
    (ADP 80 + 87)   </t>
  </si>
  <si>
    <t>III Items that will not be reclassified to profit or loss (ADP 081 to 085)</t>
  </si>
  <si>
    <t>1 Changes in revaluation reserves of fixed tangible and intangible assets</t>
  </si>
  <si>
    <t>2 Profit or loss arising from subsequent measurement of equity securities at fair value through other comprehensive income</t>
  </si>
  <si>
    <t>3 Changes in the fair value of the financial liability at fair value through statement of profit or loss that is attributable to changes in the credit risk of that liability</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</si>
  <si>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</si>
  <si>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</si>
  <si>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</si>
  <si>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</si>
  <si>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</si>
  <si>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4 Profit or loss arising from effective cash flow hedging</t>
  </si>
  <si>
    <t>5 Profit or loss arising from effective hedge of a net investment in a foreign operation</t>
  </si>
  <si>
    <t>6 Share in other comprehensive income/loss of companies linked by virtue of participating interests</t>
  </si>
  <si>
    <t>APPENDIX to the Statement on comprehensive income (to be filled in by undertakings that draw up consolidated statements)</t>
  </si>
  <si>
    <t>1 Attributable to owners of the parent</t>
  </si>
  <si>
    <t>2 Attributable to minority (non-controlling) interest</t>
  </si>
  <si>
    <t>STATEMENT OF CASH FLOWS - indirect method</t>
  </si>
  <si>
    <t>3</t>
  </si>
  <si>
    <t>4</t>
  </si>
  <si>
    <t>Cash flow from operating activities</t>
  </si>
  <si>
    <t>1 Pre-tax profit</t>
  </si>
  <si>
    <t>2 Adjustments (ADP 003 to 010):</t>
  </si>
  <si>
    <t xml:space="preserve"> a) Depreciation</t>
  </si>
  <si>
    <t xml:space="preserve"> b) Gains and losses from sale and value adjustment of fixed tangible and intangible assets</t>
  </si>
  <si>
    <t xml:space="preserve"> c) Gains and losses from sale and unrealised gains and losses and 
value adjustment of financial assets</t>
  </si>
  <si>
    <t xml:space="preserve"> d) Interest and dividend income</t>
  </si>
  <si>
    <t xml:space="preserve"> e) Interest expenses</t>
  </si>
  <si>
    <t xml:space="preserve"> f) Provisions</t>
  </si>
  <si>
    <t xml:space="preserve"> g) Exchange rate differences (unrealised)</t>
  </si>
  <si>
    <t xml:space="preserve"> h) Other adjustments for non-cash transactions and unrealised gains and losses</t>
  </si>
  <si>
    <r>
      <rPr>
        <b/>
        <sz val="9"/>
        <rFont val="Arial"/>
        <family val="2"/>
        <charset val="238"/>
      </rPr>
      <t>I</t>
    </r>
    <r>
      <rPr>
        <b/>
        <sz val="9"/>
        <rFont val="Arial"/>
        <family val="2"/>
        <charset val="238"/>
      </rPr>
      <t xml:space="preserve">  </t>
    </r>
    <r>
      <rPr>
        <b/>
        <sz val="9"/>
        <rFont val="Arial"/>
        <family val="2"/>
        <charset val="238"/>
      </rPr>
      <t xml:space="preserve">Cash flow increase or decrease before changes in working capital </t>
    </r>
    <r>
      <rPr>
        <sz val="9"/>
        <color rgb="FF000000"/>
        <rFont val="Arial"/>
        <family val="2"/>
        <charset val="238"/>
      </rPr>
      <t>(ADP 001+002)</t>
    </r>
  </si>
  <si>
    <t>3 Changes in the working capital (ADP 013 to 016)</t>
  </si>
  <si>
    <t xml:space="preserve"> a) Increase or decrease in short-term liabilities</t>
  </si>
  <si>
    <t xml:space="preserve"> b) Increase or decrease in short-term receivables</t>
  </si>
  <si>
    <t xml:space="preserve"> c) Increase or decrease in inventories</t>
  </si>
  <si>
    <t xml:space="preserve"> d) Other increase or decrease in working capital</t>
  </si>
  <si>
    <r>
      <rPr>
        <b/>
        <sz val="9"/>
        <rFont val="Arial"/>
        <family val="2"/>
        <charset val="238"/>
      </rPr>
      <t>II</t>
    </r>
    <r>
      <rPr>
        <b/>
        <sz val="9"/>
        <rFont val="Arial"/>
        <family val="2"/>
        <charset val="238"/>
      </rPr>
      <t xml:space="preserve"> </t>
    </r>
    <r>
      <rPr>
        <b/>
        <sz val="9"/>
        <rFont val="Arial"/>
        <family val="2"/>
        <charset val="238"/>
      </rPr>
      <t xml:space="preserve">Cash from operations </t>
    </r>
    <r>
      <rPr>
        <sz val="9"/>
        <color rgb="FF000000"/>
        <rFont val="Arial"/>
        <family val="2"/>
        <charset val="238"/>
      </rPr>
      <t>(ADP 011+012)</t>
    </r>
  </si>
  <si>
    <t>4 Interest paid</t>
  </si>
  <si>
    <t>5 Income tax paid</t>
  </si>
  <si>
    <r>
      <rPr>
        <b/>
        <sz val="9"/>
        <color indexed="18"/>
        <rFont val="Arial"/>
        <family val="2"/>
        <charset val="238"/>
      </rPr>
      <t xml:space="preserve">A) NET CASH FLOW FROM OPERATING ACTIVITIES </t>
    </r>
    <r>
      <rPr>
        <sz val="9"/>
        <color indexed="18"/>
        <rFont val="Arial"/>
        <family val="2"/>
        <charset val="238"/>
      </rPr>
      <t>(ADP 017 to 019)</t>
    </r>
  </si>
  <si>
    <t>Cash flow from investment activities</t>
  </si>
  <si>
    <t>1 Cash receipts from sales of fixed tangible and intangible assets</t>
  </si>
  <si>
    <t>2 Cash receipts from sales of financial instruments</t>
  </si>
  <si>
    <t>3 Interest received</t>
  </si>
  <si>
    <t>4 Dividends received</t>
  </si>
  <si>
    <t>5 Cash receipts from repayment of loans and deposits</t>
  </si>
  <si>
    <t>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</si>
  <si>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021 to 026)</t>
    </r>
  </si>
  <si>
    <t>1 Cash payments for the purchase of fixed tangible and intangible assets</t>
  </si>
  <si>
    <t>2 Cash payments for the acquisition of financial instruments</t>
  </si>
  <si>
    <t>3 Cash payments for loans and deposits for the period</t>
  </si>
  <si>
    <t>4 Acquisition of a subsidiary, net of cash acquired</t>
  </si>
  <si>
    <t>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</si>
  <si>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028 to 032)</t>
    </r>
  </si>
  <si>
    <r>
      <rPr>
        <b/>
        <sz val="9"/>
        <color indexed="18"/>
        <rFont val="Arial"/>
        <family val="2"/>
        <charset val="238"/>
      </rPr>
      <t xml:space="preserve">B) NET CASH FLOW FROM INVESTMENT ACTIVITIES </t>
    </r>
    <r>
      <rPr>
        <sz val="9"/>
        <color indexed="18"/>
        <rFont val="Arial"/>
        <family val="2"/>
        <charset val="238"/>
      </rPr>
      <t>(ADP 027+033)</t>
    </r>
  </si>
  <si>
    <t>Cash flow from financing activities</t>
  </si>
  <si>
    <t>1 Cash receipts from the increase in initial (subscribed) capital</t>
  </si>
  <si>
    <t>2 Cash receipts from the issue of equity financial instruments and debt financial instruments</t>
  </si>
  <si>
    <t>3 Cash receipts from credit principals, loans and other borrowings</t>
  </si>
  <si>
    <t>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</si>
  <si>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035 to 038)</t>
    </r>
  </si>
  <si>
    <t>1 Cash payments for the repayment of credit principals, loans and other borrowings and debt financial instruments</t>
  </si>
  <si>
    <t>2 Cash payments for dividends</t>
  </si>
  <si>
    <t xml:space="preserve">3 Cash payments for finance lease </t>
  </si>
  <si>
    <t>4 Cash payments for the redemption of own shares and decrease in initial
(subscribed) capital</t>
  </si>
  <si>
    <t>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</si>
  <si>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040 to 044)</t>
    </r>
  </si>
  <si>
    <r>
      <rPr>
        <b/>
        <sz val="9"/>
        <color indexed="18"/>
        <rFont val="Arial"/>
        <family val="2"/>
        <charset val="238"/>
      </rPr>
      <t xml:space="preserve">C) NET CASH FLOW FROM FINANCING ACTIVITIES </t>
    </r>
    <r>
      <rPr>
        <sz val="9"/>
        <color indexed="18"/>
        <rFont val="Arial"/>
        <family val="2"/>
        <charset val="238"/>
      </rPr>
      <t>(ADP 039+045)</t>
    </r>
  </si>
  <si>
    <t>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</si>
  <si>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020+034+046+047)</t>
    </r>
  </si>
  <si>
    <t>E) CASH AND CASH EQUIVALENTS AT THE BEGINNING OF THE PERIOD</t>
  </si>
  <si>
    <r>
      <rPr>
        <b/>
        <sz val="9"/>
        <color indexed="18"/>
        <rFont val="Arial"/>
        <family val="2"/>
        <charset val="238"/>
      </rPr>
      <t xml:space="preserve">F) CASH AND CASH EQUIVALENTS AT THE END OF THE PERIOD </t>
    </r>
    <r>
      <rPr>
        <sz val="9"/>
        <color indexed="18"/>
        <rFont val="Arial"/>
        <family val="2"/>
        <charset val="238"/>
      </rPr>
      <t>(ADP 048+049)</t>
    </r>
  </si>
  <si>
    <t>STATEMENT OF CASH FLOWS - direct method</t>
  </si>
  <si>
    <t xml:space="preserve">  1 Cash receipts from customers</t>
  </si>
  <si>
    <t xml:space="preserve">  2 Cash receipts from royalties, fees, commissions and other revenue</t>
  </si>
  <si>
    <t xml:space="preserve">  3 Cash receipts from insurance premiums</t>
  </si>
  <si>
    <t xml:space="preserve">  4 Cash receipts from tax refund</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</si>
  <si>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</si>
  <si>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</si>
  <si>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</si>
  <si>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</si>
  <si>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</si>
  <si>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</si>
  <si>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</si>
  <si>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</si>
  <si>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</si>
  <si>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r>
      <rPr>
        <b/>
        <sz val="9"/>
        <color indexed="18"/>
        <rFont val="Arial"/>
        <family val="2"/>
        <charset val="238"/>
      </rPr>
      <t xml:space="preserve">A) NET CASH FLOW FROM OPERATING ACTIVITIES </t>
    </r>
    <r>
      <rPr>
        <sz val="9"/>
        <color indexed="18"/>
        <rFont val="Arial"/>
        <family val="2"/>
        <charset val="238"/>
      </rPr>
      <t>(ADP 006 + 013)</t>
    </r>
  </si>
  <si>
    <t xml:space="preserve"> 1 Cash receipts from sales of fixed tangible and intangible assets</t>
  </si>
  <si>
    <t xml:space="preserve"> 2 Cash receipts from sales of financial instruments</t>
  </si>
  <si>
    <t xml:space="preserve"> 3 Interest received</t>
  </si>
  <si>
    <t xml:space="preserve"> 4 Dividends received</t>
  </si>
  <si>
    <t xml:space="preserve"> 5 Cash receipts from the repayment of loans and deposits</t>
  </si>
  <si>
    <t xml:space="preserve"> 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</si>
  <si>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015 to 020)</t>
    </r>
  </si>
  <si>
    <t xml:space="preserve"> 1 Cash payments for the purchase of fixed tangible and intangible assets</t>
  </si>
  <si>
    <t xml:space="preserve"> 2 Cash payments for the acquisition of financial instruments</t>
  </si>
  <si>
    <t xml:space="preserve"> 3 Cash payments for loans and deposits</t>
  </si>
  <si>
    <t xml:space="preserve"> 4 Acquisition of a subsidiary, net of cash acquired</t>
  </si>
  <si>
    <t xml:space="preserve"> 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</si>
  <si>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022 to 026)</t>
    </r>
  </si>
  <si>
    <r>
      <rPr>
        <b/>
        <sz val="9"/>
        <color indexed="18"/>
        <rFont val="Arial"/>
        <family val="2"/>
        <charset val="238"/>
      </rPr>
      <t xml:space="preserve">B) NET CASH FLOW FROM INVESTMENT ACTIVITIES </t>
    </r>
    <r>
      <rPr>
        <sz val="9"/>
        <color indexed="18"/>
        <rFont val="Arial"/>
        <family val="2"/>
        <charset val="238"/>
      </rPr>
      <t>(ADP 021 + 027)</t>
    </r>
  </si>
  <si>
    <t xml:space="preserve">     1 Cash receipts from the increase in initial (subscribed) capital</t>
  </si>
  <si>
    <t xml:space="preserve">     2 Cash receipts the from issue of equity financial instruments and debt financial instruments</t>
  </si>
  <si>
    <t xml:space="preserve">     3 Cash receipts from credit principals, loans and other borrowings</t>
  </si>
  <si>
    <t xml:space="preserve">     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</si>
  <si>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029 to 032)</t>
    </r>
  </si>
  <si>
    <t xml:space="preserve">     1 Cash payments for the repayment of credit principals, loans and
other borrowings and debt financial instruments</t>
  </si>
  <si>
    <t xml:space="preserve">     2 Cash payments for dividends</t>
  </si>
  <si>
    <t xml:space="preserve">     3 Cash payments for finance lease </t>
  </si>
  <si>
    <t xml:space="preserve">     4 Cash payments for the redemption of own shares and decrease in initial
(subscribed) capital</t>
  </si>
  <si>
    <t xml:space="preserve">     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</si>
  <si>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034 to 038)</t>
    </r>
  </si>
  <si>
    <r>
      <rPr>
        <b/>
        <sz val="9"/>
        <color indexed="18"/>
        <rFont val="Arial"/>
        <family val="2"/>
        <charset val="238"/>
      </rPr>
      <t xml:space="preserve">C) NET CASH FLOW FROM FINANCING ACTIVITIES </t>
    </r>
    <r>
      <rPr>
        <sz val="9"/>
        <color indexed="18"/>
        <rFont val="Arial"/>
        <family val="2"/>
        <charset val="238"/>
      </rPr>
      <t>(ADP 033+039)</t>
    </r>
  </si>
  <si>
    <t xml:space="preserve">  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</si>
  <si>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014 + 028 + 040 + 041)</t>
    </r>
  </si>
  <si>
    <r>
      <rPr>
        <b/>
        <sz val="9"/>
        <color indexed="18"/>
        <rFont val="Arial"/>
        <family val="2"/>
        <charset val="238"/>
      </rPr>
      <t xml:space="preserve">F) CASH AND CASH EQUIVALENTS AT THE END OF THE PERIOD </t>
    </r>
    <r>
      <rPr>
        <sz val="9"/>
        <color indexed="18"/>
        <rFont val="Arial"/>
        <family val="2"/>
        <charset val="238"/>
      </rPr>
      <t>(ADP 042+043)</t>
    </r>
  </si>
  <si>
    <t>STATEMENT OF CHANGES IN EQUITY</t>
  </si>
  <si>
    <t>for the period from</t>
  </si>
  <si>
    <r>
      <rPr>
        <b/>
        <sz val="8"/>
        <color indexed="9"/>
        <rFont val="Arial"/>
        <family val="2"/>
        <charset val="238"/>
      </rPr>
      <t xml:space="preserve">ADP
</t>
    </r>
    <r>
      <rPr>
        <b/>
        <sz val="7"/>
        <color indexed="9"/>
        <rFont val="Arial"/>
        <family val="2"/>
        <charset val="238"/>
      </rPr>
      <t>code</t>
    </r>
  </si>
  <si>
    <t>Attributable to owners of the parent</t>
  </si>
  <si>
    <r>
      <rPr>
        <b/>
        <sz val="8"/>
        <color indexed="9"/>
        <rFont val="Arial"/>
        <family val="2"/>
        <charset val="238"/>
      </rPr>
      <t xml:space="preserve">Minority </t>
    </r>
    <r>
      <rPr>
        <b/>
        <sz val="7"/>
        <color indexed="9"/>
        <rFont val="Arial"/>
        <family val="2"/>
        <charset val="238"/>
      </rPr>
      <t>(non-controlling)</t>
    </r>
    <r>
      <rPr>
        <b/>
        <sz val="8"/>
        <color indexed="9"/>
        <rFont val="Arial"/>
        <family val="2"/>
        <charset val="238"/>
      </rPr>
      <t xml:space="preserve">
 interest</t>
    </r>
  </si>
  <si>
    <t>Total capital and reserves</t>
  </si>
  <si>
    <t>Initial (subscribed) capital</t>
  </si>
  <si>
    <t>Capital reserves</t>
  </si>
  <si>
    <t>Legal reserves</t>
  </si>
  <si>
    <t>Reserves for treasury shares</t>
  </si>
  <si>
    <t>Treasury shares and holdings (deductible item)</t>
  </si>
  <si>
    <t>Statutory reserves</t>
  </si>
  <si>
    <t>Other reserves</t>
  </si>
  <si>
    <t>Revaluation reserves</t>
  </si>
  <si>
    <t>Financial assets at fair value through other comprehensive income (available for sale)</t>
  </si>
  <si>
    <t>Cash flow hedge - effective portion</t>
  </si>
  <si>
    <t>Hedge of a net investment in a foreign operation - effective portion</t>
  </si>
  <si>
    <t>Other fair value reserves</t>
  </si>
  <si>
    <t>Exchange rate differences from translation of foreign operations</t>
  </si>
  <si>
    <t>Exchange rate differences from translation into the presentation currency</t>
  </si>
  <si>
    <t>Retained profit / loss brought forward</t>
  </si>
  <si>
    <t>Profit/loss for the business year</t>
  </si>
  <si>
    <t>Total attributable to owners of the parent</t>
  </si>
  <si>
    <t>5</t>
  </si>
  <si>
    <t>6</t>
  </si>
  <si>
    <t>7</t>
  </si>
  <si>
    <t>8</t>
  </si>
  <si>
    <t>9</t>
  </si>
  <si>
    <t>10</t>
  </si>
  <si>
    <t>11</t>
  </si>
  <si>
    <t>12</t>
  </si>
  <si>
    <t>13</t>
  </si>
  <si>
    <t>14</t>
  </si>
  <si>
    <t>15</t>
  </si>
  <si>
    <t>19 (3 to 6 - 7
 + 8 to 18)</t>
  </si>
  <si>
    <t>21 (19+20)</t>
  </si>
  <si>
    <t>Previous period</t>
  </si>
  <si>
    <t>1 Balance on the first day of the previous business year</t>
  </si>
  <si>
    <t>2 Changes in accounting policies</t>
  </si>
  <si>
    <t>3 Correction of errors</t>
  </si>
  <si>
    <r>
      <rPr>
        <b/>
        <sz val="8"/>
        <rFont val="Arial"/>
        <family val="2"/>
        <charset val="238"/>
      </rPr>
      <t>4</t>
    </r>
    <r>
      <rPr>
        <b/>
        <sz val="8"/>
        <rFont val="Arial"/>
        <family val="2"/>
        <charset val="238"/>
      </rPr>
      <t xml:space="preserve"> </t>
    </r>
    <r>
      <rPr>
        <b/>
        <sz val="8"/>
        <rFont val="Arial"/>
        <family val="2"/>
        <charset val="238"/>
      </rPr>
      <t xml:space="preserve">Balance on the first day of the previous business year (restated) </t>
    </r>
    <r>
      <rPr>
        <sz val="8"/>
        <color rgb="FF000000"/>
        <rFont val="Arial"/>
        <family val="2"/>
        <charset val="238"/>
      </rPr>
      <t>(ADP 01 to 03)</t>
    </r>
  </si>
  <si>
    <t>5 Profit/loss of the period</t>
  </si>
  <si>
    <t>6 Exchange rate differences from translation of foreign operations</t>
  </si>
  <si>
    <t>7 Changes in revaluation reserves of fixed tangible and intangible assets</t>
  </si>
  <si>
    <t>8 Profit or loss arising from subsequent measurement of financial assets at fair value through other comprehensive income (available for sale)</t>
  </si>
  <si>
    <t>9 Profit or loss arising from effective cash flow hedge</t>
  </si>
  <si>
    <t>10 Profit or loss arising from effective hedge of a net investment in a foreign operation</t>
  </si>
  <si>
    <t>11 Share in other comprehensive income/loss of companies linked by virtue of participating interests</t>
  </si>
  <si>
    <t>12 Actuarial gains/losses on the defined benefit obligation</t>
  </si>
  <si>
    <t>13 Other changes in equity unrelated to owners</t>
  </si>
  <si>
    <t>14 Tax on transactions recognised directly in equity</t>
  </si>
  <si>
    <t>15 Decrease in initial (subscribed) capital (other than that arising from the pre-bankruptcy settlement procedure and arising from the reinvestment of profit)</t>
  </si>
  <si>
    <t>16 Decrease in initial (subscribed) capital arising from the pre-bankruptcy settlement procedure</t>
  </si>
  <si>
    <t>17 Decrease in initial (subscribed) capital arising from the reinvestment of profit</t>
  </si>
  <si>
    <t>18 Redemption of treasury shares/holdings</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</si>
  <si>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</si>
  <si>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</si>
  <si>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</si>
  <si>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</si>
  <si>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</si>
  <si>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r>
      <rPr>
        <b/>
        <sz val="8"/>
        <rFont val="Arial"/>
        <family val="2"/>
        <charset val="238"/>
      </rPr>
      <t>24</t>
    </r>
    <r>
      <rPr>
        <b/>
        <sz val="8"/>
        <rFont val="Arial"/>
        <family val="2"/>
        <charset val="238"/>
      </rPr>
      <t xml:space="preserve"> </t>
    </r>
    <r>
      <rPr>
        <b/>
        <sz val="8"/>
        <rFont val="Arial"/>
        <family val="2"/>
        <charset val="238"/>
      </rPr>
      <t xml:space="preserve">Balance on the last day of the previous business year reporting period </t>
    </r>
    <r>
      <rPr>
        <sz val="8"/>
        <color rgb="FF000000"/>
        <rFont val="Arial"/>
        <family val="2"/>
        <charset val="238"/>
      </rPr>
      <t>(ADP 04 to 23)</t>
    </r>
  </si>
  <si>
    <t>APPENDIX TO THE STATEMENT OF CHANGES IN EQUITY (to be filled in by undertakings that draw up financial statements in accordance with the IFRS)</t>
  </si>
  <si>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OF THE PREVIOUS PERIOD, NET OF TAX </t>
    </r>
    <r>
      <rPr>
        <sz val="8"/>
        <color indexed="18"/>
        <rFont val="Arial"/>
        <family val="2"/>
        <charset val="238"/>
      </rPr>
      <t>(ADP 06 to 14)</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</si>
  <si>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PREVIOUS PERIOD </t>
    </r>
    <r>
      <rPr>
        <sz val="8"/>
        <color indexed="18"/>
        <rFont val="Arial"/>
        <family val="2"/>
        <charset val="238"/>
      </rPr>
      <t>(ADP 05+25)</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</si>
  <si>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PREVIOUS PERIOD RECOGNISED DIRECTLY IN EQUITY  </t>
    </r>
    <r>
      <rPr>
        <sz val="8"/>
        <color indexed="18"/>
        <rFont val="Arial"/>
        <family val="2"/>
        <charset val="238"/>
      </rPr>
      <t>(ADP 15 to 23)</t>
    </r>
  </si>
  <si>
    <t>1 Balance on the first day of the current business year</t>
  </si>
  <si>
    <r>
      <rPr>
        <b/>
        <sz val="8"/>
        <rFont val="Arial"/>
        <family val="2"/>
        <charset val="238"/>
      </rPr>
      <t>4</t>
    </r>
    <r>
      <rPr>
        <b/>
        <sz val="8"/>
        <rFont val="Arial"/>
        <family val="2"/>
        <charset val="238"/>
      </rPr>
      <t xml:space="preserve"> </t>
    </r>
    <r>
      <rPr>
        <b/>
        <sz val="8"/>
        <rFont val="Arial"/>
        <family val="2"/>
        <charset val="238"/>
      </rPr>
      <t xml:space="preserve">Balance on the first day of the current business year (restated) </t>
    </r>
    <r>
      <rPr>
        <sz val="8"/>
        <color rgb="FF000000"/>
        <rFont val="Arial"/>
        <family val="2"/>
        <charset val="238"/>
      </rPr>
      <t>(ADP 28 to 30)</t>
    </r>
  </si>
  <si>
    <t>22 Carryforward per annual plan</t>
  </si>
  <si>
    <r>
      <rPr>
        <b/>
        <sz val="8"/>
        <rFont val="Arial"/>
        <family val="2"/>
        <charset val="238"/>
      </rPr>
      <t>24</t>
    </r>
    <r>
      <rPr>
        <b/>
        <sz val="8"/>
        <rFont val="Arial"/>
        <family val="2"/>
        <charset val="238"/>
      </rPr>
      <t xml:space="preserve"> </t>
    </r>
    <r>
      <rPr>
        <b/>
        <sz val="8"/>
        <rFont val="Arial"/>
        <family val="2"/>
        <charset val="238"/>
      </rPr>
      <t xml:space="preserve">Balance on the last day of the current business year reporting period </t>
    </r>
    <r>
      <rPr>
        <sz val="8"/>
        <color rgb="FF000000"/>
        <rFont val="Arial"/>
        <family val="2"/>
        <charset val="238"/>
      </rPr>
      <t>(ADP 31 to 50)</t>
    </r>
  </si>
  <si>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FOR THE CURRENT PERIOD, NET OF TAX </t>
    </r>
    <r>
      <rPr>
        <sz val="8"/>
        <color indexed="18"/>
        <rFont val="Arial"/>
        <family val="2"/>
        <charset val="238"/>
      </rPr>
      <t>(ADP 33 to 41)</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</si>
  <si>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CURRENT PERIOD </t>
    </r>
    <r>
      <rPr>
        <sz val="8"/>
        <color indexed="18"/>
        <rFont val="Arial"/>
        <family val="2"/>
        <charset val="238"/>
      </rPr>
      <t>(ADP 3252)</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</si>
  <si>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CURRENT PERIOD RECOGNISED DIRECTLY IN EQUITY </t>
    </r>
    <r>
      <rPr>
        <sz val="8"/>
        <color indexed="18"/>
        <rFont val="Arial"/>
        <family val="2"/>
        <charset val="238"/>
      </rPr>
      <t>(ADP 42 to 50)</t>
    </r>
  </si>
  <si>
    <t>2 Exchange rate differences from translation into the presentation currency</t>
  </si>
  <si>
    <t>VII COMPREHENSIVE INCOME OR LOSS FOR THE PERIOD (ADP 101+102)</t>
  </si>
  <si>
    <t>3 Profit or loss arising from subsequent measurement of debt securities at fair value through other comprehensive income</t>
  </si>
  <si>
    <t>7 Changes in fair value of the time value of an option</t>
  </si>
  <si>
    <t>8 Changes in fair value of the forward elements of forward contracts</t>
  </si>
  <si>
    <t>9 Other items that may be reclassified to profit or loss</t>
  </si>
  <si>
    <t>10 Income tax relating to items that may be reclassified to profit or loss</t>
  </si>
  <si>
    <t>V NET OTHER COMPREHENSIVE INCOME OR LOSS (ADP 080+087 - 086 - 097)</t>
  </si>
  <si>
    <t>VI COMPREHENSIVE INCOME OR LOSS FOR THE PERIOD (ADP 078+099)</t>
  </si>
  <si>
    <t>03454088</t>
  </si>
  <si>
    <t>HR</t>
  </si>
  <si>
    <t>010006549</t>
  </si>
  <si>
    <t>18928523252</t>
  </si>
  <si>
    <t>549300TMC6BYESPQ7W85</t>
  </si>
  <si>
    <t>1627</t>
  </si>
  <si>
    <t>PODRAVKA prehrambena industrija d.d., KOPRIVNICA</t>
  </si>
  <si>
    <t>KOPRIVNICA</t>
  </si>
  <si>
    <t>ANTE STARČEVIĆA 32</t>
  </si>
  <si>
    <t>ir@podravka.hr</t>
  </si>
  <si>
    <t>www.podravka.com</t>
  </si>
  <si>
    <t xml:space="preserve">BELUPO d.d.   </t>
  </si>
  <si>
    <t xml:space="preserve">ŽITO d.o.o. </t>
  </si>
  <si>
    <t xml:space="preserve">PODRAVKA AGRI d.o.o. </t>
  </si>
  <si>
    <t xml:space="preserve">PODRAVKA d.o.o. SARAJEVO  </t>
  </si>
  <si>
    <t xml:space="preserve">PODRAVKA POLSKA Sp. z.o.o.   </t>
  </si>
  <si>
    <t xml:space="preserve">PODRAVKA-LAGRIS a.s.   </t>
  </si>
  <si>
    <t>Koprivnica</t>
  </si>
  <si>
    <t>Ljubljana, Slovenija</t>
  </si>
  <si>
    <t>Osijek</t>
  </si>
  <si>
    <t>Sarajevo, BIH</t>
  </si>
  <si>
    <t>Warszawa, Poljska</t>
  </si>
  <si>
    <t>Dolni Lhota u Luhačovic, Češka</t>
  </si>
  <si>
    <t>Katarina Petković</t>
  </si>
  <si>
    <t>048 651 200</t>
  </si>
  <si>
    <t>Katarina.Petkovic@podravka.hr</t>
  </si>
  <si>
    <t>Ernst &amp; Young d.o.o.</t>
  </si>
  <si>
    <t>Berislav Horvat</t>
  </si>
  <si>
    <t>Submitter: PODRAVKA prehrambena industrija d.d., KOPRIVNICA</t>
  </si>
  <si>
    <t> 30.06.2026</t>
  </si>
  <si>
    <t xml:space="preserve">balance as at 30.06.2026 </t>
  </si>
  <si>
    <t>for the period 01.01.2026 to 30.06.2026</t>
  </si>
  <si>
    <t>for the period 01.01.2026. to 30.06.2026.</t>
  </si>
  <si>
    <t>NOTES TO FINANCIAL STATEMENTS – QFS
(drawn up for quarterly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explanation of business events relevant to understanding changes in the statement of financial position and financial performance for the quarterly reporting period of the issuer with respect to the last business year: information is provided regarding these events and relevant information published in the last annual financial statement is updated (paragraphs 15 to 15c of the IAS 34 – Interim Financial Reporting)
b) information on the access to the latest annual financial statements, for the purpose of understanding information published in the notes to financial statements drawn up for the quarterly reporting period 
c) a statement explaining that the same accounting policies are applied while drawing up financial statements for the quarterly reporting period as in the latest annual financial statements or, in the case where the accounting policies have changed, a description of the nature and effect of the changes (paragraph 16A(a) of the IAS 34 – Interim Financial Reporting
d) a description of the financial performance in the case of the issuer whose business is seasonal (paragraphs 37 and 38 of the IAS 34 – Interim Financial Reporting) 
e) other disclosures prescribed by the IAS 34 – Interim Financial Reporting, and
f) in the notes to the quarterly financial statements, in addition to the information stated above, information in respect of the following matters shall be disclosed:
1. issuer’s name, registered office (address), legal form, country of establishment, entity’s registration number and, if applicable, the indication whether the issuer is undergoing liquidation, bankruptcy proceedings, shortened termination proceedings or extraordinary administration
2. adopted accounting policies (only an indication of whether there has been a change relative to the previous period)
3. the total amount of any financial commitments, guarantees or contingencies that are not included in the balance sheet, and an indication of the nature and form of any valuable security which has been provided; any commitments concerning pensions of the issuer within the group or company linked by virtue of participating interest shall be disclosed separately
4. the amount and nature of individual items of income or expenditure which are of exceptional size or incidence
5. amounts owed by the issuer and falling due after more than five years, as well as the total debts of the issuer covered by valuable security furnished, with an indication of the nature and form of the security
6. average number of employees during the current period
7. where, in accordance with the regulations, the issuer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companies in which the issuer, either itself or through a person acting in their own name but on the issuer's behalf, holds a participating interest, showing the proportion of the capital held, the amount of capital and reserves, and the profit or loss for the latest financial year of the company concerned for which financial statements have been adopted; the information concerning capital and reserves and the profit or loss may be omitted where the company concerned does not publish its balance sheet and is not controlled by another company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companies of which the issuer is a member having unlimited liability
13. the name and registered office of the company which draws up the quarterly consolidated financial statements of the largest group of companies of which the issuer forms part as a controlled group member
14. the name and registered office of the company which draws up the quarterly consolidated financial statements of the smallest group of companies of which the issuer forms part as a controlled group member and which is also included in the group of companies referred to in point 13 
15. the place where copies of the quarterly consolidated financial statements referred to in points 13 and 14 may be obtained, provided that they are available
16. the nature and business purpose of the issuer's arrangements that are not included in the balance sheet and the financial impact on the issuer of those arrangements, provided that the risks or benefits arising from such arrangements are material and in so far as the disclosure of such risks or benefits is necessary for the purposes of assessing the financial position of the issuer
17. the nature and the financial effect of material events arising after the balance sheet date which are not reflected in the profit and loss account or balance sheet
Name of the Issuer: PODRAVKA prehrambena industrija d.d., Ante Starčevića 32,  KOPRIVNICA
Personal identification number (OIB):   18928523252
Reporting period: 1 January 2026 – 30 June 2026
a)  The consolidated financial statements have been prepared in accordance with International Financial Reporting Standards as adopted by the European Union.
The financial statements have been prepared on the historical cost basis, except where stated otherwise.
The financial statements have been prepared on the going concern basis and require the use of estimates and judgments in applying accounting policies.
The financial statements are prepared in consistence with comparative information.
All significant accounting policies applied in the preparation of the financial statements have been disclosed in the audited annual financial statements.
The condensed financial statements have been prepared in accordance with International Accounting Standard 34 – Interim Financial Reporting. The condensed financial statements do not contain all the information and disclosures required for the annual financial statements and should be read together with the latest published annual financial statements available on the Issuer’s website www.podravka.hr.
Explanations of business events that are significant for understanding the changes in the statement of financial position and business results for the reporting quarterly period of the issuer compared to the last business year are given in the pdf document (Podravka Group Business results for January - June 2026 period - unaudited), which are simultaneously with this document published on the websites of the stock exchange, HANFA and the Issuer. 
b) The notes to the financial statements are provided with the audited annual consolidated financial statements of the Podravka Group. The audited annual consolidated financial reports are available on the website www.podravka.hr. 
c) The same accounting policies and methods are applied in preparing the financial statements for the quarterly reporting period as in the latest annual financial statements.
d) The Group does not perform activities of a seasonal nature.
e) Other disclosures required under IAS 34 – Interim Financial Reporting are as follows:
Right of use assets are stated within non-current tangible assets by type of asset, while lease liabilities are stated within long-term and short-term liabilities.
The short-term portion of provisions is reported under the item deferred expenses and accrued income and as at 30 June 2026 it amounts to EUR 4,970 thousand (2025: EUR 8,762 thousand), while the interest payable on loans is reported under Other short-term liabilities and as at 30 June 2026 it amounts to EUR 1,562 thousand (2025: EUR 1,874 thousand).
Staff costs in the Jan - Jun 2026 period amount to EUR 118,822 thousand (Jan - Jun 2025: EUR 114,215 thousand). Position net salaries and wages consist of net salaries in the amount of EUR 64,760 thousand (Jan - Jun 2025: EUR 61,745 thousand) and other staff costs (mostly related to non-taxable material receipts) amount to EUR 13,758 thousand (Jan - Jun 2025: EUR 14,759 thousand). Taxes and contributions from salaries amount to EUR 26,454 thousand (Jan - Jun 2025: EUR 24,222 thousand) while contributions on salaries amount to EUR 13,850 thousand (Jan - Jun 2025: EUR 13,489 thousand).
Quarterly consolidated financial statements are consolidated financial statements of the ultimate parent company, and are available on the Issuer’s website www.podravka.hr.
f) In addition to the above information, the following information is disclosed in the notes to the quarterly financial statements:	
1.													
Name of the Issuer: PODRAVKA prehrambena industrija d.d., Ante Starčevića 32,  KOPRIVNICA
Legal form: joint-stock company
Country of registration: Republic of Croatia
Entity’s registration number (MBS): 010006549
Personal identification number (OIB): 18928523252
2. During 2026, accounting policies did not change.
3. The Group has contingent liabilities under guarantees and warranties given not recognized in the consolidated statement of financial position. As at 30 June 2026, guarantees and warranties given amount to EUR 7,869 thousand (2025: EUR 4,893 thousand). According to the assessment of the Group’s Management Board as at 30 June 2026 there is no significant probability of the occurrence of these liabilities for the Group.
On 30 June 2026 off-balance sheet items amount to EUR 35,062 thousand (2025: EUR 26,485 thousand).
4. Of significant items of income or expenses, in the Jan - Jun 2026 the Group generated other income from agricultural subsidies in the amount of EUR 15,101 thousand (Jan - Jun 2025: EUR 11,960 thousand). 
In the Jan - Jun 2026 period, the Group had a positive impact of favorable movements in exchange rate differences on trade receivables and trade payables and interest on trade receivables in the amount of EUR 159 thousand reported under the item other operating income outside the group (Jan - Jun 2025: negative impact of EUR 792 thousand under the item other operating expenses ) and generated gains on sale and disposal of assets in the amount of EUR 517 thousand (Jan - Jun 2025: EUR 159 thousand) under the item other operating income outside the group.
5. The Group’s debt maturing after more than 5 years relates to lease liabilities in the amount of EUR 79,973 thousand due to acquisition (2025: EUR 71,971 thousand).
The Group’s buildings, land and equipment with a net book value of EUR 1,475 thousand (2025: EUR 1,386 thousand) are pledged as collateral for the Group’s borrowings. 
6. The average number of employees in the Group in the period Jan - Jun 2026 was 8,332 employees (Jan - Jun 2025: 7,962 employees).					
7. In the period Jan - Jun 2026 from the total cost of salaries, the Group capitalized EUR 271 thousand of human labor costs for the purpose of its own development (Jan - Jun 2025: EUR 221 thousand), of which net salaries amount to EUR 172 thousand (Jan - Jun 2025: EUR 141 thousand), contributions from salaries amount to EUR 47 thousand (Jan - Jun 2025: EUR 39 thousand), contributions on salaries amount to EUR 34 thousand (Jan - Jun 2025: EUR 27 thousand), and taxes amount to EUR 18 thousand (Jan - Jun 2025: EUR 14 thousand).
8. Balance of deferred tax assets as at 30 June 2026 amounts to EUR 38,123 thousand (2025: EUR 28,563 thousand). During 2026, deferred tax assets increased by EUR 9,560 thousand (2025: increase of EUR 205 thousand). This mainly relates to an increase in deferred tax assets arising from the utilisation of the investment tax incentive of Belupo d.d. in a net amount of EUR 11,824 thousand, and a decrease arising from the utilisation of the investment tax incentive of Podravka d.d. amounting to EUR 2,872 thousand.
Balance of deferred tax liability as at 30 June 2026 amounts to EUR 5,404 thousand (2024: EUR 5,484 thousand).
9. The Group has no participating interests.										
10. The Group has a subscribed share capital consisting of 7,120,003 shares with a nominal value of EUR 30,00. During 2026, there was no change in the subscribed share capital.
11. In prior years the Group granted options to purchase shares of Podravka d.d. to management. The exercise price of the approved option is equal to the weighted average price of Podravka d.d. share realized on the Zagreb Stock Exchange in the year in which the option was granted. As at 30 June 2026, the number of remaining options granted is 15,000 (2025: 17,000). At the Group level there are long-term plans to allocate shares to the Group`s key management for the period from 2025 to 2028. In period Jan - Jun 2026 a total of 2,464 shares were exercised (2025: 8,829 shares).
12. The Group has no interests in unlimited liability companies.							
13., 14. and 15. The Issuer is the largest Group and is not a controlled member of any group. Podravka prehrambena industrija d.d., Ante Starčevića 32, Koprivnica prepares the quarterly consolidated financial statements of the largest Group, available on the Issuer’s website.
16. The Group has no material arrangements with companies that are not included in the unaudited consolidated financial statements as at 30 June 2026.
17. There are no significant events that occurred after the balance sheet date and are not reflected in the income statement or balance sheet.  
Detailed information on financial statements and business performance of Podravka Group are available in PDF document "Podravka Group Business results for January - June 2026 period - unaudited" which has been simultaneously published with this document on HANFA, Zagreb Stock Exchange and Issuers web pages.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</si>
</sst>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0"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b/>
      <sz val="7"/>
      <color rgb="FF000000"/>
      <name val="Arial"/>
      <family val="2"/>
      <charset val="238"/>
    </font>
    <font>
      <sz val="9"/>
      <color rgb="FF000000"/>
      <name val="Arial"/>
      <family val="2"/>
      <charset val="238"/>
    </font>
    <font>
      <b/>
      <sz val="8"/>
      <color rgb="FF000000"/>
      <name val="Arial"/>
      <family val="2"/>
      <charset val="238"/>
    </font>
    <font>
      <sz val="8"/>
      <color rgb="FF000000"/>
      <name val="Arial"/>
      <family val="2"/>
      <charset val="238"/>
    </font>
    <font>
      <u/>
      <sz val="10"/>
      <color theme="10"/>
      <name val="Arial"/>
      <family val="2"/>
      <charset val="238"/>
    </font>
    <font>
      <sz val="10"/>
      <name val="Podravka Sans"/>
      <family val="3"/>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7">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0" fontId="38" fillId="0" borderId="0" applyNumberFormat="0" applyFill="0" applyBorder="0" applyAlignment="0" applyProtection="0"/>
  </cellStyleXfs>
  <cellXfs count="280">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0" fillId="0" borderId="0" xfId="4" applyFont="1" applyProtection="1">
      <protection locked="0"/>
    </xf>
    <xf numFmtId="0" fontId="32" fillId="0" borderId="0" xfId="4" applyFont="1" applyProtection="1">
      <protection locked="0"/>
    </xf>
    <xf numFmtId="0" fontId="1" fillId="0" borderId="0" xfId="4" applyProtection="1">
      <protection locked="0"/>
    </xf>
    <xf numFmtId="0" fontId="30" fillId="15" borderId="0" xfId="4" applyFont="1" applyFill="1" applyProtection="1">
      <protection locked="0"/>
    </xf>
    <xf numFmtId="0" fontId="32" fillId="15" borderId="0" xfId="4" applyFont="1" applyFill="1" applyProtection="1">
      <protection locked="0"/>
    </xf>
    <xf numFmtId="0" fontId="1" fillId="15" borderId="0" xfId="4" applyFill="1" applyProtection="1">
      <protection locked="0"/>
    </xf>
    <xf numFmtId="0" fontId="28" fillId="11" borderId="13" xfId="4" applyFont="1" applyFill="1" applyBorder="1" applyProtection="1">
      <protection locked="0"/>
    </xf>
    <xf numFmtId="0" fontId="28" fillId="11" borderId="14" xfId="4" applyFont="1" applyFill="1" applyBorder="1" applyProtection="1">
      <protection locked="0"/>
    </xf>
    <xf numFmtId="0" fontId="28"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8" fillId="11" borderId="0" xfId="4" applyFont="1" applyFill="1" applyAlignment="1" applyProtection="1">
      <alignment wrapText="1"/>
      <protection locked="0"/>
    </xf>
    <xf numFmtId="0" fontId="28"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8" fillId="11" borderId="0" xfId="4" applyFont="1" applyFill="1" applyAlignment="1" applyProtection="1">
      <alignment vertical="top" wrapText="1"/>
      <protection locked="0"/>
    </xf>
    <xf numFmtId="0" fontId="28" fillId="11" borderId="0" xfId="4" applyFont="1" applyFill="1" applyAlignment="1" applyProtection="1">
      <alignment vertical="top"/>
      <protection locked="0"/>
    </xf>
    <xf numFmtId="0" fontId="25" fillId="11" borderId="1" xfId="4" applyFont="1" applyFill="1" applyBorder="1"/>
    <xf numFmtId="0" fontId="1" fillId="11" borderId="10" xfId="4" applyFill="1" applyBorder="1"/>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8" fillId="11" borderId="13" xfId="4" applyFont="1" applyFill="1" applyBorder="1" applyAlignment="1">
      <alignment wrapText="1"/>
    </xf>
    <xf numFmtId="0" fontId="28" fillId="11" borderId="14" xfId="4" applyFont="1" applyFill="1" applyBorder="1" applyAlignment="1">
      <alignment wrapText="1"/>
    </xf>
    <xf numFmtId="0" fontId="28" fillId="11" borderId="13" xfId="4" applyFont="1" applyFill="1" applyBorder="1"/>
    <xf numFmtId="0" fontId="28" fillId="11" borderId="0" xfId="4" applyFont="1" applyFill="1"/>
    <xf numFmtId="0" fontId="28" fillId="11" borderId="0" xfId="4" applyFont="1" applyFill="1" applyAlignment="1">
      <alignment wrapText="1"/>
    </xf>
    <xf numFmtId="0" fontId="28" fillId="11" borderId="14" xfId="4" applyFont="1" applyFill="1" applyBorder="1"/>
    <xf numFmtId="0" fontId="5" fillId="11" borderId="0" xfId="4" applyFont="1" applyFill="1" applyAlignment="1">
      <alignment horizontal="right" vertical="center" wrapText="1"/>
    </xf>
    <xf numFmtId="0" fontId="29" fillId="11" borderId="14" xfId="4" applyFont="1" applyFill="1" applyBorder="1" applyAlignment="1">
      <alignment vertical="center"/>
    </xf>
    <xf numFmtId="0" fontId="5" fillId="11" borderId="13" xfId="4" applyFont="1" applyFill="1" applyBorder="1" applyAlignment="1">
      <alignment horizontal="right" vertical="center" wrapText="1"/>
    </xf>
    <xf numFmtId="0" fontId="29" fillId="11" borderId="0" xfId="4" applyFont="1" applyFill="1" applyAlignment="1">
      <alignment vertical="center"/>
    </xf>
    <xf numFmtId="0" fontId="28" fillId="11" borderId="0" xfId="4" applyFont="1" applyFill="1" applyAlignment="1">
      <alignment vertical="top"/>
    </xf>
    <xf numFmtId="0" fontId="4" fillId="11" borderId="0" xfId="4" applyFont="1" applyFill="1" applyAlignment="1">
      <alignment vertical="center"/>
    </xf>
    <xf numFmtId="0" fontId="28" fillId="11" borderId="0" xfId="4" applyFont="1" applyFill="1" applyAlignment="1">
      <alignment vertical="center"/>
    </xf>
    <xf numFmtId="0" fontId="28" fillId="11" borderId="14" xfId="4" applyFont="1" applyFill="1" applyBorder="1" applyAlignment="1">
      <alignment vertical="center"/>
    </xf>
    <xf numFmtId="0" fontId="31" fillId="11" borderId="0" xfId="4" applyFont="1" applyFill="1" applyAlignment="1">
      <alignment vertical="center"/>
    </xf>
    <xf numFmtId="0" fontId="31"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8" fillId="11" borderId="13" xfId="4" applyFont="1" applyFill="1" applyBorder="1" applyAlignment="1">
      <alignment vertical="top"/>
    </xf>
    <xf numFmtId="0" fontId="31"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3"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3"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2" fillId="0" borderId="12" xfId="0" applyNumberFormat="1" applyFont="1" applyBorder="1" applyAlignment="1">
      <alignment vertical="center" shrinkToFit="1"/>
    </xf>
    <xf numFmtId="4" fontId="22" fillId="9" borderId="12" xfId="0" applyNumberFormat="1" applyFont="1" applyFill="1" applyBorder="1" applyAlignment="1">
      <alignment vertical="center" shrinkToFit="1"/>
    </xf>
    <xf numFmtId="0" fontId="24" fillId="11" borderId="9" xfId="4" applyFont="1" applyFill="1" applyBorder="1" applyAlignment="1">
      <alignment vertical="center"/>
    </xf>
    <xf numFmtId="0" fontId="24" fillId="11" borderId="1" xfId="4" applyFont="1" applyFill="1" applyBorder="1" applyAlignment="1">
      <alignment vertical="center"/>
    </xf>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8" fillId="11" borderId="13" xfId="4" applyFont="1" applyFill="1" applyBorder="1" applyAlignment="1">
      <alignment wrapText="1"/>
    </xf>
    <xf numFmtId="0" fontId="28" fillId="11" borderId="0" xfId="4" applyFont="1" applyFill="1" applyAlignment="1">
      <alignment wrapText="1"/>
    </xf>
    <xf numFmtId="0" fontId="28" fillId="11" borderId="0" xfId="4" applyFont="1" applyFill="1"/>
    <xf numFmtId="0" fontId="26" fillId="11" borderId="13" xfId="4" applyFont="1" applyFill="1" applyBorder="1" applyAlignment="1">
      <alignment horizontal="center" vertical="center" wrapText="1"/>
    </xf>
    <xf numFmtId="0" fontId="26"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8" fillId="11" borderId="13" xfId="4" applyFont="1" applyFill="1" applyBorder="1" applyAlignment="1">
      <alignment vertical="center" wrapText="1"/>
    </xf>
    <xf numFmtId="0" fontId="28"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29" fillId="11" borderId="13" xfId="4" applyFont="1" applyFill="1" applyBorder="1" applyAlignment="1">
      <alignment vertical="center"/>
    </xf>
    <xf numFmtId="0" fontId="29" fillId="11" borderId="0" xfId="4" applyFont="1" applyFill="1" applyAlignment="1">
      <alignment vertical="center"/>
    </xf>
    <xf numFmtId="0" fontId="28" fillId="11" borderId="0" xfId="4" applyFont="1" applyFill="1" applyProtection="1">
      <protection locked="0"/>
    </xf>
    <xf numFmtId="0" fontId="5" fillId="11" borderId="0" xfId="4" applyFont="1" applyFill="1" applyAlignment="1">
      <alignment vertical="center"/>
    </xf>
    <xf numFmtId="0" fontId="38" fillId="12" borderId="3" xfId="6" applyFill="1" applyBorder="1" applyProtection="1">
      <protection locked="0"/>
    </xf>
    <xf numFmtId="0" fontId="28" fillId="12" borderId="2" xfId="4" applyFont="1" applyFill="1" applyBorder="1" applyProtection="1">
      <protection locked="0"/>
    </xf>
    <xf numFmtId="0" fontId="28"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8" fillId="11" borderId="0" xfId="4" applyFont="1" applyFill="1" applyAlignment="1" applyProtection="1">
      <alignment vertical="top" wrapText="1"/>
      <protection locked="0"/>
    </xf>
    <xf numFmtId="0" fontId="28" fillId="11" borderId="0" xfId="4" applyFont="1" applyFill="1" applyAlignment="1">
      <alignment vertical="top"/>
    </xf>
    <xf numFmtId="0" fontId="28"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8" fillId="12" borderId="3" xfId="4" applyFont="1" applyFill="1" applyBorder="1" applyAlignment="1" applyProtection="1">
      <alignment vertical="center"/>
      <protection locked="0"/>
    </xf>
    <xf numFmtId="0" fontId="28" fillId="12" borderId="2" xfId="4" applyFont="1" applyFill="1" applyBorder="1" applyAlignment="1" applyProtection="1">
      <alignment vertical="center"/>
      <protection locked="0"/>
    </xf>
    <xf numFmtId="0" fontId="28"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38" fillId="12" borderId="3" xfId="6" applyFill="1" applyBorder="1" applyAlignment="1" applyProtection="1">
      <alignment vertical="center"/>
      <protection locked="0"/>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0"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19" fillId="6" borderId="12" xfId="0" applyFont="1" applyFill="1" applyBorder="1" applyAlignment="1">
      <alignment horizontal="left" vertical="center"/>
    </xf>
    <xf numFmtId="0" fontId="21"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19" fillId="9" borderId="12" xfId="0" applyFont="1" applyFill="1" applyBorder="1" applyAlignment="1">
      <alignment horizontal="left" vertical="center" wrapText="1"/>
    </xf>
    <xf numFmtId="0" fontId="39" fillId="0" borderId="0" xfId="0" applyFont="1" applyAlignment="1">
      <alignment horizontal="left" vertical="top" wrapText="1"/>
    </xf>
    <xf numFmtId="0" fontId="39" fillId="0" borderId="0" xfId="0" applyFont="1" applyAlignment="1">
      <alignment horizontal="left" vertical="top"/>
    </xf>
  </cellXfs>
  <cellStyles count="7">
    <cellStyle name="Hyperlink" xfId="6" builtinId="8"/>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Katarina.Petkovic@podravka.hr" TargetMode="External"/><Relationship Id="rId2" Type="http://schemas.openxmlformats.org/officeDocument/2006/relationships/hyperlink" Target="http://www.podravka.com/" TargetMode="External"/><Relationship Id="rId1" Type="http://schemas.openxmlformats.org/officeDocument/2006/relationships/hyperlink" Target="mailto:ir@podravka.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zoomScaleNormal="100" zoomScaleSheetLayoutView="100" workbookViewId="0">
      <selection activeCell="D29" sqref="D29"/>
    </sheetView>
  </sheetViews>
  <sheetFormatPr defaultColWidth="9.140625" defaultRowHeight="15" x14ac:dyDescent="0.25"/>
  <cols>
    <col min="1" max="8" width="9.140625" style="35"/>
    <col min="9" max="9" width="15.28515625" style="35" customWidth="1"/>
    <col min="10" max="10" width="11" style="35" bestFit="1" customWidth="1"/>
    <col min="11" max="13" width="9.140625" style="33"/>
    <col min="14" max="14" width="9.140625" style="34"/>
    <col min="15" max="20" width="9.140625" style="33"/>
    <col min="21" max="16384" width="9.140625" style="35"/>
  </cols>
  <sheetData>
    <row r="1" spans="1:20" ht="15.75" x14ac:dyDescent="0.25">
      <c r="A1" s="123" t="s">
        <v>0</v>
      </c>
      <c r="B1" s="124"/>
      <c r="C1" s="124"/>
      <c r="D1" s="51"/>
      <c r="E1" s="51"/>
      <c r="F1" s="51"/>
      <c r="G1" s="51"/>
      <c r="H1" s="51"/>
      <c r="I1" s="51"/>
      <c r="J1" s="52"/>
    </row>
    <row r="2" spans="1:20" ht="14.45" customHeight="1" x14ac:dyDescent="0.25">
      <c r="A2" s="125" t="s">
        <v>1</v>
      </c>
      <c r="B2" s="126"/>
      <c r="C2" s="126"/>
      <c r="D2" s="126"/>
      <c r="E2" s="126"/>
      <c r="F2" s="126"/>
      <c r="G2" s="126"/>
      <c r="H2" s="126"/>
      <c r="I2" s="126"/>
      <c r="J2" s="127"/>
      <c r="N2" s="34">
        <v>1</v>
      </c>
    </row>
    <row r="3" spans="1:20" x14ac:dyDescent="0.25">
      <c r="A3" s="53"/>
      <c r="B3" s="54"/>
      <c r="C3" s="54"/>
      <c r="D3" s="54"/>
      <c r="E3" s="54"/>
      <c r="F3" s="54"/>
      <c r="G3" s="54"/>
      <c r="H3" s="54"/>
      <c r="I3" s="54"/>
      <c r="J3" s="55"/>
      <c r="N3" s="34">
        <v>2</v>
      </c>
    </row>
    <row r="4" spans="1:20" ht="33.6" customHeight="1" x14ac:dyDescent="0.25">
      <c r="A4" s="128" t="s">
        <v>2</v>
      </c>
      <c r="B4" s="129"/>
      <c r="C4" s="129"/>
      <c r="D4" s="129"/>
      <c r="E4" s="130">
        <v>46023</v>
      </c>
      <c r="F4" s="131"/>
      <c r="G4" s="56" t="s">
        <v>3</v>
      </c>
      <c r="H4" s="130" t="s">
        <v>475</v>
      </c>
      <c r="I4" s="131"/>
      <c r="J4" s="57"/>
      <c r="N4" s="34">
        <v>3</v>
      </c>
    </row>
    <row r="5" spans="1:20" s="33" customFormat="1" ht="10.15" customHeight="1" x14ac:dyDescent="0.25">
      <c r="A5" s="132"/>
      <c r="B5" s="133"/>
      <c r="C5" s="133"/>
      <c r="D5" s="133"/>
      <c r="E5" s="133"/>
      <c r="F5" s="133"/>
      <c r="G5" s="133"/>
      <c r="H5" s="133"/>
      <c r="I5" s="133"/>
      <c r="J5" s="134"/>
      <c r="N5" s="34">
        <v>4</v>
      </c>
    </row>
    <row r="6" spans="1:20" ht="20.45" customHeight="1" x14ac:dyDescent="0.25">
      <c r="A6" s="58"/>
      <c r="B6" s="59" t="s">
        <v>4</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5</v>
      </c>
      <c r="C8" s="60"/>
      <c r="D8" s="60"/>
      <c r="E8" s="17">
        <v>2</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142" t="s">
        <v>6</v>
      </c>
      <c r="B10" s="143"/>
      <c r="C10" s="143"/>
      <c r="D10" s="143"/>
      <c r="E10" s="143"/>
      <c r="F10" s="143"/>
      <c r="G10" s="143"/>
      <c r="H10" s="143"/>
      <c r="I10" s="143"/>
      <c r="J10" s="66"/>
    </row>
    <row r="11" spans="1:20" ht="24.6" customHeight="1" x14ac:dyDescent="0.25">
      <c r="A11" s="144" t="s">
        <v>7</v>
      </c>
      <c r="B11" s="145"/>
      <c r="C11" s="137" t="s">
        <v>446</v>
      </c>
      <c r="D11" s="138"/>
      <c r="E11" s="67"/>
      <c r="F11" s="146" t="s">
        <v>8</v>
      </c>
      <c r="G11" s="136"/>
      <c r="H11" s="147" t="s">
        <v>447</v>
      </c>
      <c r="I11" s="148"/>
      <c r="J11" s="68"/>
    </row>
    <row r="12" spans="1:20" ht="14.45" customHeight="1" x14ac:dyDescent="0.25">
      <c r="A12" s="69"/>
      <c r="B12" s="70"/>
      <c r="C12" s="70"/>
      <c r="D12" s="70"/>
      <c r="E12" s="140"/>
      <c r="F12" s="140"/>
      <c r="G12" s="140"/>
      <c r="H12" s="140"/>
      <c r="I12" s="71"/>
      <c r="J12" s="68"/>
    </row>
    <row r="13" spans="1:20" ht="21" customHeight="1" x14ac:dyDescent="0.25">
      <c r="A13" s="135" t="s">
        <v>9</v>
      </c>
      <c r="B13" s="136"/>
      <c r="C13" s="137" t="s">
        <v>448</v>
      </c>
      <c r="D13" s="138"/>
      <c r="E13" s="139"/>
      <c r="F13" s="140"/>
      <c r="G13" s="140"/>
      <c r="H13" s="140"/>
      <c r="I13" s="71"/>
      <c r="J13" s="68"/>
    </row>
    <row r="14" spans="1:20" ht="10.9" customHeight="1" x14ac:dyDescent="0.25">
      <c r="A14" s="67"/>
      <c r="B14" s="71"/>
      <c r="C14" s="47"/>
      <c r="D14" s="47"/>
      <c r="E14" s="141"/>
      <c r="F14" s="141"/>
      <c r="G14" s="141"/>
      <c r="H14" s="141"/>
      <c r="I14" s="70"/>
      <c r="J14" s="72"/>
    </row>
    <row r="15" spans="1:20" ht="22.9" customHeight="1" x14ac:dyDescent="0.25">
      <c r="A15" s="135" t="s">
        <v>10</v>
      </c>
      <c r="B15" s="136"/>
      <c r="C15" s="137" t="s">
        <v>449</v>
      </c>
      <c r="D15" s="138"/>
      <c r="E15" s="155"/>
      <c r="F15" s="156"/>
      <c r="G15" s="73" t="s">
        <v>11</v>
      </c>
      <c r="H15" s="147" t="s">
        <v>450</v>
      </c>
      <c r="I15" s="148"/>
      <c r="J15" s="74"/>
    </row>
    <row r="16" spans="1:20" ht="10.9" customHeight="1" x14ac:dyDescent="0.25">
      <c r="A16" s="67"/>
      <c r="B16" s="71"/>
      <c r="C16" s="70"/>
      <c r="D16" s="70"/>
      <c r="E16" s="141"/>
      <c r="F16" s="141"/>
      <c r="G16" s="157"/>
      <c r="H16" s="157"/>
      <c r="I16" s="70"/>
      <c r="J16" s="72"/>
    </row>
    <row r="17" spans="1:10" ht="22.9" customHeight="1" x14ac:dyDescent="0.25">
      <c r="A17" s="75"/>
      <c r="B17" s="73" t="s">
        <v>12</v>
      </c>
      <c r="C17" s="137" t="s">
        <v>451</v>
      </c>
      <c r="D17" s="138"/>
      <c r="E17" s="76"/>
      <c r="F17" s="76"/>
      <c r="G17" s="76"/>
      <c r="H17" s="76"/>
      <c r="I17" s="76"/>
      <c r="J17" s="74"/>
    </row>
    <row r="18" spans="1:10" x14ac:dyDescent="0.25">
      <c r="A18" s="149"/>
      <c r="B18" s="150"/>
      <c r="C18" s="141"/>
      <c r="D18" s="141"/>
      <c r="E18" s="141"/>
      <c r="F18" s="141"/>
      <c r="G18" s="141"/>
      <c r="H18" s="141"/>
      <c r="I18" s="70"/>
      <c r="J18" s="72"/>
    </row>
    <row r="19" spans="1:10" x14ac:dyDescent="0.25">
      <c r="A19" s="144" t="s">
        <v>13</v>
      </c>
      <c r="B19" s="151"/>
      <c r="C19" s="152" t="s">
        <v>452</v>
      </c>
      <c r="D19" s="153"/>
      <c r="E19" s="153"/>
      <c r="F19" s="153"/>
      <c r="G19" s="153"/>
      <c r="H19" s="153"/>
      <c r="I19" s="153"/>
      <c r="J19" s="154"/>
    </row>
    <row r="20" spans="1:10" x14ac:dyDescent="0.25">
      <c r="A20" s="69"/>
      <c r="B20" s="70"/>
      <c r="C20" s="77"/>
      <c r="D20" s="70"/>
      <c r="E20" s="141"/>
      <c r="F20" s="141"/>
      <c r="G20" s="141"/>
      <c r="H20" s="141"/>
      <c r="I20" s="70"/>
      <c r="J20" s="72"/>
    </row>
    <row r="21" spans="1:10" x14ac:dyDescent="0.25">
      <c r="A21" s="144" t="s">
        <v>14</v>
      </c>
      <c r="B21" s="151"/>
      <c r="C21" s="147">
        <v>48000</v>
      </c>
      <c r="D21" s="148"/>
      <c r="E21" s="141"/>
      <c r="F21" s="141"/>
      <c r="G21" s="152" t="s">
        <v>453</v>
      </c>
      <c r="H21" s="153"/>
      <c r="I21" s="153"/>
      <c r="J21" s="154"/>
    </row>
    <row r="22" spans="1:10" x14ac:dyDescent="0.25">
      <c r="A22" s="69"/>
      <c r="B22" s="70"/>
      <c r="C22" s="70"/>
      <c r="D22" s="70"/>
      <c r="E22" s="141"/>
      <c r="F22" s="141"/>
      <c r="G22" s="141"/>
      <c r="H22" s="141"/>
      <c r="I22" s="70"/>
      <c r="J22" s="72"/>
    </row>
    <row r="23" spans="1:10" x14ac:dyDescent="0.25">
      <c r="A23" s="144" t="s">
        <v>15</v>
      </c>
      <c r="B23" s="151"/>
      <c r="C23" s="152" t="s">
        <v>454</v>
      </c>
      <c r="D23" s="153"/>
      <c r="E23" s="153"/>
      <c r="F23" s="153"/>
      <c r="G23" s="153"/>
      <c r="H23" s="153"/>
      <c r="I23" s="153"/>
      <c r="J23" s="154"/>
    </row>
    <row r="24" spans="1:10" x14ac:dyDescent="0.25">
      <c r="A24" s="69"/>
      <c r="B24" s="70"/>
      <c r="C24" s="47"/>
      <c r="D24" s="70"/>
      <c r="E24" s="141"/>
      <c r="F24" s="141"/>
      <c r="G24" s="141"/>
      <c r="H24" s="141"/>
      <c r="I24" s="70"/>
      <c r="J24" s="72"/>
    </row>
    <row r="25" spans="1:10" x14ac:dyDescent="0.25">
      <c r="A25" s="144" t="s">
        <v>16</v>
      </c>
      <c r="B25" s="151"/>
      <c r="C25" s="159" t="s">
        <v>455</v>
      </c>
      <c r="D25" s="160"/>
      <c r="E25" s="160"/>
      <c r="F25" s="160"/>
      <c r="G25" s="160"/>
      <c r="H25" s="160"/>
      <c r="I25" s="160"/>
      <c r="J25" s="161"/>
    </row>
    <row r="26" spans="1:10" x14ac:dyDescent="0.25">
      <c r="A26" s="69"/>
      <c r="B26" s="70"/>
      <c r="C26" s="77"/>
      <c r="D26" s="70"/>
      <c r="E26" s="141"/>
      <c r="F26" s="141"/>
      <c r="G26" s="141"/>
      <c r="H26" s="141"/>
      <c r="I26" s="70"/>
      <c r="J26" s="72"/>
    </row>
    <row r="27" spans="1:10" x14ac:dyDescent="0.25">
      <c r="A27" s="144" t="s">
        <v>17</v>
      </c>
      <c r="B27" s="151"/>
      <c r="C27" s="159" t="s">
        <v>456</v>
      </c>
      <c r="D27" s="160"/>
      <c r="E27" s="160"/>
      <c r="F27" s="160"/>
      <c r="G27" s="160"/>
      <c r="H27" s="160"/>
      <c r="I27" s="160"/>
      <c r="J27" s="161"/>
    </row>
    <row r="28" spans="1:10" ht="13.9" customHeight="1" x14ac:dyDescent="0.25">
      <c r="A28" s="69"/>
      <c r="B28" s="70"/>
      <c r="C28" s="77"/>
      <c r="D28" s="70"/>
      <c r="E28" s="141"/>
      <c r="F28" s="141"/>
      <c r="G28" s="141"/>
      <c r="H28" s="141"/>
      <c r="I28" s="70"/>
      <c r="J28" s="72"/>
    </row>
    <row r="29" spans="1:10" ht="22.9" customHeight="1" x14ac:dyDescent="0.25">
      <c r="A29" s="135" t="s">
        <v>18</v>
      </c>
      <c r="B29" s="151"/>
      <c r="C29" s="18">
        <v>8347</v>
      </c>
      <c r="D29" s="78"/>
      <c r="E29" s="158"/>
      <c r="F29" s="158"/>
      <c r="G29" s="158"/>
      <c r="H29" s="158"/>
      <c r="I29" s="79"/>
      <c r="J29" s="80"/>
    </row>
    <row r="30" spans="1:10" x14ac:dyDescent="0.25">
      <c r="A30" s="69"/>
      <c r="B30" s="70"/>
      <c r="C30" s="70"/>
      <c r="D30" s="70"/>
      <c r="E30" s="141"/>
      <c r="F30" s="141"/>
      <c r="G30" s="141"/>
      <c r="H30" s="141"/>
      <c r="I30" s="79"/>
      <c r="J30" s="80"/>
    </row>
    <row r="31" spans="1:10" x14ac:dyDescent="0.25">
      <c r="A31" s="144" t="s">
        <v>19</v>
      </c>
      <c r="B31" s="151"/>
      <c r="C31" s="19" t="s">
        <v>22</v>
      </c>
      <c r="D31" s="162" t="s">
        <v>20</v>
      </c>
      <c r="E31" s="163"/>
      <c r="F31" s="163"/>
      <c r="G31" s="163"/>
      <c r="H31" s="70"/>
      <c r="I31" s="81" t="s">
        <v>21</v>
      </c>
      <c r="J31" s="82" t="s">
        <v>22</v>
      </c>
    </row>
    <row r="32" spans="1:10" x14ac:dyDescent="0.25">
      <c r="A32" s="144"/>
      <c r="B32" s="151"/>
      <c r="C32" s="83"/>
      <c r="D32" s="56"/>
      <c r="E32" s="156"/>
      <c r="F32" s="156"/>
      <c r="G32" s="156"/>
      <c r="H32" s="156"/>
      <c r="I32" s="79"/>
      <c r="J32" s="80"/>
    </row>
    <row r="33" spans="1:10" x14ac:dyDescent="0.25">
      <c r="A33" s="144" t="s">
        <v>23</v>
      </c>
      <c r="B33" s="151"/>
      <c r="C33" s="18" t="s">
        <v>25</v>
      </c>
      <c r="D33" s="162" t="s">
        <v>24</v>
      </c>
      <c r="E33" s="163"/>
      <c r="F33" s="163"/>
      <c r="G33" s="163"/>
      <c r="H33" s="76"/>
      <c r="I33" s="81" t="s">
        <v>25</v>
      </c>
      <c r="J33" s="82" t="s">
        <v>26</v>
      </c>
    </row>
    <row r="34" spans="1:10" x14ac:dyDescent="0.25">
      <c r="A34" s="69"/>
      <c r="B34" s="70"/>
      <c r="C34" s="70"/>
      <c r="D34" s="70"/>
      <c r="E34" s="141"/>
      <c r="F34" s="141"/>
      <c r="G34" s="141"/>
      <c r="H34" s="141"/>
      <c r="I34" s="70"/>
      <c r="J34" s="72"/>
    </row>
    <row r="35" spans="1:10" x14ac:dyDescent="0.25">
      <c r="A35" s="162" t="s">
        <v>27</v>
      </c>
      <c r="B35" s="163"/>
      <c r="C35" s="163"/>
      <c r="D35" s="163"/>
      <c r="E35" s="163" t="s">
        <v>28</v>
      </c>
      <c r="F35" s="163"/>
      <c r="G35" s="163"/>
      <c r="H35" s="163"/>
      <c r="I35" s="163"/>
      <c r="J35" s="84" t="s">
        <v>29</v>
      </c>
    </row>
    <row r="36" spans="1:10" x14ac:dyDescent="0.25">
      <c r="A36" s="69"/>
      <c r="B36" s="70"/>
      <c r="C36" s="70"/>
      <c r="D36" s="70"/>
      <c r="E36" s="141"/>
      <c r="F36" s="141"/>
      <c r="G36" s="141"/>
      <c r="H36" s="141"/>
      <c r="I36" s="70"/>
      <c r="J36" s="80"/>
    </row>
    <row r="37" spans="1:10" x14ac:dyDescent="0.25">
      <c r="A37" s="164" t="s">
        <v>457</v>
      </c>
      <c r="B37" s="165"/>
      <c r="C37" s="165"/>
      <c r="D37" s="165"/>
      <c r="E37" s="164" t="s">
        <v>463</v>
      </c>
      <c r="F37" s="165"/>
      <c r="G37" s="165"/>
      <c r="H37" s="165"/>
      <c r="I37" s="166"/>
      <c r="J37" s="48">
        <v>3805140</v>
      </c>
    </row>
    <row r="38" spans="1:10" x14ac:dyDescent="0.25">
      <c r="A38" s="39"/>
      <c r="B38" s="47"/>
      <c r="C38" s="50"/>
      <c r="D38" s="167"/>
      <c r="E38" s="167"/>
      <c r="F38" s="167"/>
      <c r="G38" s="167"/>
      <c r="H38" s="167"/>
      <c r="I38" s="167"/>
      <c r="J38" s="40"/>
    </row>
    <row r="39" spans="1:10" x14ac:dyDescent="0.25">
      <c r="A39" s="164" t="s">
        <v>458</v>
      </c>
      <c r="B39" s="165"/>
      <c r="C39" s="165"/>
      <c r="D39" s="166"/>
      <c r="E39" s="164" t="s">
        <v>464</v>
      </c>
      <c r="F39" s="165"/>
      <c r="G39" s="165"/>
      <c r="H39" s="165"/>
      <c r="I39" s="166"/>
      <c r="J39" s="18">
        <v>5391814000</v>
      </c>
    </row>
    <row r="40" spans="1:10" x14ac:dyDescent="0.25">
      <c r="A40" s="39"/>
      <c r="B40" s="47"/>
      <c r="C40" s="50"/>
      <c r="D40" s="49"/>
      <c r="E40" s="167"/>
      <c r="F40" s="167"/>
      <c r="G40" s="167"/>
      <c r="H40" s="167"/>
      <c r="I40" s="46"/>
      <c r="J40" s="40"/>
    </row>
    <row r="41" spans="1:10" x14ac:dyDescent="0.25">
      <c r="A41" s="164" t="s">
        <v>459</v>
      </c>
      <c r="B41" s="165"/>
      <c r="C41" s="165"/>
      <c r="D41" s="166"/>
      <c r="E41" s="164" t="s">
        <v>465</v>
      </c>
      <c r="F41" s="165"/>
      <c r="G41" s="165"/>
      <c r="H41" s="165"/>
      <c r="I41" s="166"/>
      <c r="J41" s="18">
        <v>5980984</v>
      </c>
    </row>
    <row r="42" spans="1:10" x14ac:dyDescent="0.25">
      <c r="A42" s="39"/>
      <c r="B42" s="47"/>
      <c r="C42" s="50"/>
      <c r="D42" s="49"/>
      <c r="E42" s="167"/>
      <c r="F42" s="167"/>
      <c r="G42" s="167"/>
      <c r="H42" s="167"/>
      <c r="I42" s="46"/>
      <c r="J42" s="40"/>
    </row>
    <row r="43" spans="1:10" x14ac:dyDescent="0.25">
      <c r="A43" s="164" t="s">
        <v>460</v>
      </c>
      <c r="B43" s="165"/>
      <c r="C43" s="165"/>
      <c r="D43" s="166"/>
      <c r="E43" s="164" t="s">
        <v>466</v>
      </c>
      <c r="F43" s="165"/>
      <c r="G43" s="165"/>
      <c r="H43" s="165"/>
      <c r="I43" s="166"/>
      <c r="J43" s="18">
        <v>20188537</v>
      </c>
    </row>
    <row r="44" spans="1:10" x14ac:dyDescent="0.25">
      <c r="A44" s="41"/>
      <c r="B44" s="50"/>
      <c r="C44" s="169"/>
      <c r="D44" s="169"/>
      <c r="E44" s="157"/>
      <c r="F44" s="157"/>
      <c r="G44" s="169"/>
      <c r="H44" s="169"/>
      <c r="I44" s="169"/>
      <c r="J44" s="40"/>
    </row>
    <row r="45" spans="1:10" x14ac:dyDescent="0.25">
      <c r="A45" s="164" t="s">
        <v>461</v>
      </c>
      <c r="B45" s="165"/>
      <c r="C45" s="165"/>
      <c r="D45" s="166"/>
      <c r="E45" s="164" t="s">
        <v>467</v>
      </c>
      <c r="F45" s="165"/>
      <c r="G45" s="165"/>
      <c r="H45" s="165"/>
      <c r="I45" s="166"/>
      <c r="J45" s="18">
        <v>5981449907</v>
      </c>
    </row>
    <row r="46" spans="1:10" x14ac:dyDescent="0.25">
      <c r="A46" s="41"/>
      <c r="B46" s="50"/>
      <c r="C46" s="50"/>
      <c r="D46" s="47"/>
      <c r="E46" s="157"/>
      <c r="F46" s="157"/>
      <c r="G46" s="169"/>
      <c r="H46" s="169"/>
      <c r="I46" s="47"/>
      <c r="J46" s="40"/>
    </row>
    <row r="47" spans="1:10" x14ac:dyDescent="0.25">
      <c r="A47" s="164" t="s">
        <v>462</v>
      </c>
      <c r="B47" s="165"/>
      <c r="C47" s="165"/>
      <c r="D47" s="166"/>
      <c r="E47" s="164" t="s">
        <v>468</v>
      </c>
      <c r="F47" s="165"/>
      <c r="G47" s="165"/>
      <c r="H47" s="165"/>
      <c r="I47" s="166"/>
      <c r="J47" s="18">
        <v>3042510487</v>
      </c>
    </row>
    <row r="48" spans="1:10" x14ac:dyDescent="0.25">
      <c r="A48" s="85"/>
      <c r="B48" s="77"/>
      <c r="C48" s="77"/>
      <c r="D48" s="70"/>
      <c r="E48" s="141"/>
      <c r="F48" s="141"/>
      <c r="G48" s="168"/>
      <c r="H48" s="168"/>
      <c r="I48" s="70"/>
      <c r="J48" s="86" t="s">
        <v>30</v>
      </c>
    </row>
    <row r="49" spans="1:10" x14ac:dyDescent="0.25">
      <c r="A49" s="85"/>
      <c r="B49" s="77"/>
      <c r="C49" s="77"/>
      <c r="D49" s="70"/>
      <c r="E49" s="141"/>
      <c r="F49" s="141"/>
      <c r="G49" s="168"/>
      <c r="H49" s="168"/>
      <c r="I49" s="70"/>
      <c r="J49" s="86" t="s">
        <v>31</v>
      </c>
    </row>
    <row r="50" spans="1:10" ht="14.45" customHeight="1" x14ac:dyDescent="0.25">
      <c r="A50" s="135" t="s">
        <v>32</v>
      </c>
      <c r="B50" s="146"/>
      <c r="C50" s="147" t="s">
        <v>31</v>
      </c>
      <c r="D50" s="148"/>
      <c r="E50" s="174" t="s">
        <v>33</v>
      </c>
      <c r="F50" s="175"/>
      <c r="G50" s="152"/>
      <c r="H50" s="153"/>
      <c r="I50" s="153"/>
      <c r="J50" s="154"/>
    </row>
    <row r="51" spans="1:10" x14ac:dyDescent="0.25">
      <c r="A51" s="85"/>
      <c r="B51" s="77"/>
      <c r="C51" s="168"/>
      <c r="D51" s="168"/>
      <c r="E51" s="141"/>
      <c r="F51" s="141"/>
      <c r="G51" s="176" t="s">
        <v>34</v>
      </c>
      <c r="H51" s="176"/>
      <c r="I51" s="176"/>
      <c r="J51" s="63"/>
    </row>
    <row r="52" spans="1:10" ht="13.9" customHeight="1" x14ac:dyDescent="0.25">
      <c r="A52" s="135" t="s">
        <v>35</v>
      </c>
      <c r="B52" s="146"/>
      <c r="C52" s="152" t="s">
        <v>469</v>
      </c>
      <c r="D52" s="153"/>
      <c r="E52" s="153"/>
      <c r="F52" s="153"/>
      <c r="G52" s="153"/>
      <c r="H52" s="153"/>
      <c r="I52" s="153"/>
      <c r="J52" s="154"/>
    </row>
    <row r="53" spans="1:10" x14ac:dyDescent="0.25">
      <c r="A53" s="69"/>
      <c r="B53" s="70"/>
      <c r="C53" s="158" t="s">
        <v>36</v>
      </c>
      <c r="D53" s="158"/>
      <c r="E53" s="158"/>
      <c r="F53" s="158"/>
      <c r="G53" s="158"/>
      <c r="H53" s="158"/>
      <c r="I53" s="158"/>
      <c r="J53" s="72"/>
    </row>
    <row r="54" spans="1:10" x14ac:dyDescent="0.25">
      <c r="A54" s="135" t="s">
        <v>37</v>
      </c>
      <c r="B54" s="146"/>
      <c r="C54" s="170" t="s">
        <v>470</v>
      </c>
      <c r="D54" s="171"/>
      <c r="E54" s="172"/>
      <c r="F54" s="141"/>
      <c r="G54" s="141"/>
      <c r="H54" s="163"/>
      <c r="I54" s="163"/>
      <c r="J54" s="173"/>
    </row>
    <row r="55" spans="1:10" x14ac:dyDescent="0.25">
      <c r="A55" s="69"/>
      <c r="B55" s="70"/>
      <c r="C55" s="77"/>
      <c r="D55" s="70"/>
      <c r="E55" s="141"/>
      <c r="F55" s="141"/>
      <c r="G55" s="141"/>
      <c r="H55" s="141"/>
      <c r="I55" s="70"/>
      <c r="J55" s="72"/>
    </row>
    <row r="56" spans="1:10" ht="14.45" customHeight="1" x14ac:dyDescent="0.25">
      <c r="A56" s="135" t="s">
        <v>16</v>
      </c>
      <c r="B56" s="146"/>
      <c r="C56" s="182" t="s">
        <v>471</v>
      </c>
      <c r="D56" s="178"/>
      <c r="E56" s="178"/>
      <c r="F56" s="178"/>
      <c r="G56" s="178"/>
      <c r="H56" s="178"/>
      <c r="I56" s="178"/>
      <c r="J56" s="179"/>
    </row>
    <row r="57" spans="1:10" x14ac:dyDescent="0.25">
      <c r="A57" s="69"/>
      <c r="B57" s="70"/>
      <c r="C57" s="70"/>
      <c r="D57" s="70"/>
      <c r="E57" s="141"/>
      <c r="F57" s="141"/>
      <c r="G57" s="141"/>
      <c r="H57" s="141"/>
      <c r="I57" s="70"/>
      <c r="J57" s="72"/>
    </row>
    <row r="58" spans="1:10" x14ac:dyDescent="0.25">
      <c r="A58" s="135" t="s">
        <v>38</v>
      </c>
      <c r="B58" s="146"/>
      <c r="C58" s="177" t="s">
        <v>472</v>
      </c>
      <c r="D58" s="178"/>
      <c r="E58" s="178"/>
      <c r="F58" s="178"/>
      <c r="G58" s="178"/>
      <c r="H58" s="178"/>
      <c r="I58" s="178"/>
      <c r="J58" s="179"/>
    </row>
    <row r="59" spans="1:10" ht="14.45" customHeight="1" x14ac:dyDescent="0.25">
      <c r="A59" s="69"/>
      <c r="B59" s="70"/>
      <c r="C59" s="180" t="s">
        <v>39</v>
      </c>
      <c r="D59" s="180"/>
      <c r="E59" s="180"/>
      <c r="F59" s="180"/>
      <c r="G59" s="70"/>
      <c r="H59" s="70"/>
      <c r="I59" s="70"/>
      <c r="J59" s="72"/>
    </row>
    <row r="60" spans="1:10" x14ac:dyDescent="0.25">
      <c r="A60" s="135" t="s">
        <v>40</v>
      </c>
      <c r="B60" s="146"/>
      <c r="C60" s="177" t="s">
        <v>473</v>
      </c>
      <c r="D60" s="178"/>
      <c r="E60" s="178"/>
      <c r="F60" s="178"/>
      <c r="G60" s="178"/>
      <c r="H60" s="178"/>
      <c r="I60" s="178"/>
      <c r="J60" s="179"/>
    </row>
    <row r="61" spans="1:10" ht="14.45" customHeight="1" x14ac:dyDescent="0.25">
      <c r="A61" s="87"/>
      <c r="B61" s="88"/>
      <c r="C61" s="181" t="s">
        <v>41</v>
      </c>
      <c r="D61" s="181"/>
      <c r="E61" s="181"/>
      <c r="F61" s="181"/>
      <c r="G61" s="181"/>
      <c r="H61" s="88"/>
      <c r="I61" s="88"/>
      <c r="J61" s="89"/>
    </row>
    <row r="68" ht="27" customHeight="1" x14ac:dyDescent="0.25"/>
    <row r="72" ht="38.450000000000003" customHeight="1" x14ac:dyDescent="0.25"/>
  </sheetData>
  <sheetProtection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xr:uid="{724BE5F0-7389-4D63-A719-95EF5FF505DB}"/>
    <hyperlink ref="C27" r:id="rId2" xr:uid="{650D1AB0-66E6-4268-A877-D7033133E3DE}"/>
    <hyperlink ref="C56" r:id="rId3" xr:uid="{46E8485D-1234-4FD5-BC29-5883CA8257EB}"/>
  </hyperlinks>
  <printOptions horizontalCentered="1"/>
  <pageMargins left="0.51181102362204722" right="0.51181102362204722" top="0.55118110236220474" bottom="0.55118110236220474" header="0.31496062992125984" footer="0.31496062992125984"/>
  <pageSetup paperSize="9" scale="80"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5"/>
  <sheetViews>
    <sheetView view="pageBreakPreview" zoomScaleNormal="100" zoomScaleSheetLayoutView="100" workbookViewId="0">
      <selection activeCell="I66" sqref="I66"/>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186" t="s">
        <v>42</v>
      </c>
      <c r="B1" s="187"/>
      <c r="C1" s="187"/>
      <c r="D1" s="187"/>
      <c r="E1" s="187"/>
      <c r="F1" s="187"/>
      <c r="G1" s="187"/>
      <c r="H1" s="187"/>
      <c r="I1" s="187"/>
    </row>
    <row r="2" spans="1:9" x14ac:dyDescent="0.2">
      <c r="A2" s="188" t="s">
        <v>476</v>
      </c>
      <c r="B2" s="189"/>
      <c r="C2" s="189"/>
      <c r="D2" s="189"/>
      <c r="E2" s="189"/>
      <c r="F2" s="189"/>
      <c r="G2" s="189"/>
      <c r="H2" s="189"/>
      <c r="I2" s="189"/>
    </row>
    <row r="3" spans="1:9" x14ac:dyDescent="0.2">
      <c r="A3" s="190" t="s">
        <v>43</v>
      </c>
      <c r="B3" s="190"/>
      <c r="C3" s="190"/>
      <c r="D3" s="190"/>
      <c r="E3" s="190"/>
      <c r="F3" s="190"/>
      <c r="G3" s="190"/>
      <c r="H3" s="190"/>
      <c r="I3" s="190"/>
    </row>
    <row r="4" spans="1:9" x14ac:dyDescent="0.2">
      <c r="A4" s="191" t="s">
        <v>474</v>
      </c>
      <c r="B4" s="192"/>
      <c r="C4" s="192"/>
      <c r="D4" s="192"/>
      <c r="E4" s="192"/>
      <c r="F4" s="192"/>
      <c r="G4" s="192"/>
      <c r="H4" s="192"/>
      <c r="I4" s="193"/>
    </row>
    <row r="5" spans="1:9" ht="45" x14ac:dyDescent="0.2">
      <c r="A5" s="196" t="s">
        <v>44</v>
      </c>
      <c r="B5" s="197"/>
      <c r="C5" s="197"/>
      <c r="D5" s="197"/>
      <c r="E5" s="197"/>
      <c r="F5" s="197"/>
      <c r="G5" s="45" t="s">
        <v>45</v>
      </c>
      <c r="H5" s="6" t="s">
        <v>46</v>
      </c>
      <c r="I5" s="6" t="s">
        <v>47</v>
      </c>
    </row>
    <row r="6" spans="1:9" x14ac:dyDescent="0.2">
      <c r="A6" s="194">
        <v>1</v>
      </c>
      <c r="B6" s="195"/>
      <c r="C6" s="195"/>
      <c r="D6" s="195"/>
      <c r="E6" s="195"/>
      <c r="F6" s="195"/>
      <c r="G6" s="44">
        <v>2</v>
      </c>
      <c r="H6" s="6">
        <v>3</v>
      </c>
      <c r="I6" s="6">
        <v>4</v>
      </c>
    </row>
    <row r="7" spans="1:9" x14ac:dyDescent="0.2">
      <c r="A7" s="198"/>
      <c r="B7" s="198"/>
      <c r="C7" s="198"/>
      <c r="D7" s="198"/>
      <c r="E7" s="198"/>
      <c r="F7" s="198"/>
      <c r="G7" s="198"/>
      <c r="H7" s="198"/>
      <c r="I7" s="198"/>
    </row>
    <row r="8" spans="1:9" ht="12.75" customHeight="1" x14ac:dyDescent="0.2">
      <c r="A8" s="199" t="s">
        <v>48</v>
      </c>
      <c r="B8" s="199"/>
      <c r="C8" s="199"/>
      <c r="D8" s="199"/>
      <c r="E8" s="199"/>
      <c r="F8" s="199"/>
      <c r="G8" s="7">
        <v>1</v>
      </c>
      <c r="H8" s="90">
        <v>0</v>
      </c>
      <c r="I8" s="90">
        <v>0</v>
      </c>
    </row>
    <row r="9" spans="1:9" ht="12.75" customHeight="1" x14ac:dyDescent="0.2">
      <c r="A9" s="185" t="s">
        <v>49</v>
      </c>
      <c r="B9" s="185"/>
      <c r="C9" s="185"/>
      <c r="D9" s="185"/>
      <c r="E9" s="185"/>
      <c r="F9" s="185"/>
      <c r="G9" s="8">
        <v>2</v>
      </c>
      <c r="H9" s="91">
        <f>H10+H17+H27+H38+H43</f>
        <v>795280411.37</v>
      </c>
      <c r="I9" s="91">
        <f>I10+I17+I27+I38+I43</f>
        <v>795539153.76999986</v>
      </c>
    </row>
    <row r="10" spans="1:9" ht="12.75" customHeight="1" x14ac:dyDescent="0.2">
      <c r="A10" s="184" t="s">
        <v>50</v>
      </c>
      <c r="B10" s="184"/>
      <c r="C10" s="184"/>
      <c r="D10" s="184"/>
      <c r="E10" s="184"/>
      <c r="F10" s="184"/>
      <c r="G10" s="8">
        <v>3</v>
      </c>
      <c r="H10" s="91">
        <f>H11+H12+H13+H14+H15+H16</f>
        <v>50298177.219999999</v>
      </c>
      <c r="I10" s="91">
        <f>I11+I12+I13+I14+I15+I16</f>
        <v>45346200.670000002</v>
      </c>
    </row>
    <row r="11" spans="1:9" ht="12.75" customHeight="1" x14ac:dyDescent="0.2">
      <c r="A11" s="183" t="s">
        <v>51</v>
      </c>
      <c r="B11" s="183"/>
      <c r="C11" s="183"/>
      <c r="D11" s="183"/>
      <c r="E11" s="183"/>
      <c r="F11" s="183"/>
      <c r="G11" s="7">
        <v>4</v>
      </c>
      <c r="H11" s="90">
        <v>2109444.9500000002</v>
      </c>
      <c r="I11" s="90">
        <v>2900832.01</v>
      </c>
    </row>
    <row r="12" spans="1:9" ht="22.9" customHeight="1" x14ac:dyDescent="0.2">
      <c r="A12" s="183" t="s">
        <v>52</v>
      </c>
      <c r="B12" s="183"/>
      <c r="C12" s="183"/>
      <c r="D12" s="183"/>
      <c r="E12" s="183"/>
      <c r="F12" s="183"/>
      <c r="G12" s="7">
        <v>5</v>
      </c>
      <c r="H12" s="90">
        <v>38770412.119999997</v>
      </c>
      <c r="I12" s="90">
        <v>32870168.68</v>
      </c>
    </row>
    <row r="13" spans="1:9" ht="12.75" customHeight="1" x14ac:dyDescent="0.2">
      <c r="A13" s="183" t="s">
        <v>53</v>
      </c>
      <c r="B13" s="183"/>
      <c r="C13" s="183"/>
      <c r="D13" s="183"/>
      <c r="E13" s="183"/>
      <c r="F13" s="183"/>
      <c r="G13" s="7">
        <v>6</v>
      </c>
      <c r="H13" s="90">
        <v>3852845.57</v>
      </c>
      <c r="I13" s="90">
        <v>3852845.57</v>
      </c>
    </row>
    <row r="14" spans="1:9" ht="12.75" customHeight="1" x14ac:dyDescent="0.2">
      <c r="A14" s="183" t="s">
        <v>54</v>
      </c>
      <c r="B14" s="183"/>
      <c r="C14" s="183"/>
      <c r="D14" s="183"/>
      <c r="E14" s="183"/>
      <c r="F14" s="183"/>
      <c r="G14" s="7">
        <v>7</v>
      </c>
      <c r="H14" s="90">
        <v>559533.61</v>
      </c>
      <c r="I14" s="90">
        <v>531245.81000000006</v>
      </c>
    </row>
    <row r="15" spans="1:9" ht="12.75" customHeight="1" x14ac:dyDescent="0.2">
      <c r="A15" s="183" t="s">
        <v>55</v>
      </c>
      <c r="B15" s="183"/>
      <c r="C15" s="183"/>
      <c r="D15" s="183"/>
      <c r="E15" s="183"/>
      <c r="F15" s="183"/>
      <c r="G15" s="7">
        <v>8</v>
      </c>
      <c r="H15" s="90">
        <v>5005940.97</v>
      </c>
      <c r="I15" s="90">
        <v>5191108.5999999996</v>
      </c>
    </row>
    <row r="16" spans="1:9" ht="12.75" customHeight="1" x14ac:dyDescent="0.2">
      <c r="A16" s="183" t="s">
        <v>56</v>
      </c>
      <c r="B16" s="183"/>
      <c r="C16" s="183"/>
      <c r="D16" s="183"/>
      <c r="E16" s="183"/>
      <c r="F16" s="183"/>
      <c r="G16" s="7">
        <v>9</v>
      </c>
      <c r="H16" s="90">
        <v>0</v>
      </c>
      <c r="I16" s="90">
        <v>0</v>
      </c>
    </row>
    <row r="17" spans="1:9" ht="12.75" customHeight="1" x14ac:dyDescent="0.2">
      <c r="A17" s="184" t="s">
        <v>57</v>
      </c>
      <c r="B17" s="184"/>
      <c r="C17" s="184"/>
      <c r="D17" s="184"/>
      <c r="E17" s="184"/>
      <c r="F17" s="184"/>
      <c r="G17" s="8">
        <v>10</v>
      </c>
      <c r="H17" s="91">
        <f>H18+H19+H20+H21+H22+H23+H24+H25+H26</f>
        <v>715348443.11000001</v>
      </c>
      <c r="I17" s="91">
        <f>I18+I19+I20+I21+I22+I23+I24+I25+I26</f>
        <v>711037702.79999995</v>
      </c>
    </row>
    <row r="18" spans="1:9" ht="12.75" customHeight="1" x14ac:dyDescent="0.2">
      <c r="A18" s="183" t="s">
        <v>58</v>
      </c>
      <c r="B18" s="183"/>
      <c r="C18" s="183"/>
      <c r="D18" s="183"/>
      <c r="E18" s="183"/>
      <c r="F18" s="183"/>
      <c r="G18" s="7">
        <v>11</v>
      </c>
      <c r="H18" s="90">
        <v>91020997.739999995</v>
      </c>
      <c r="I18" s="90">
        <v>92163247.239999995</v>
      </c>
    </row>
    <row r="19" spans="1:9" ht="12.75" customHeight="1" x14ac:dyDescent="0.2">
      <c r="A19" s="183" t="s">
        <v>59</v>
      </c>
      <c r="B19" s="183"/>
      <c r="C19" s="183"/>
      <c r="D19" s="183"/>
      <c r="E19" s="183"/>
      <c r="F19" s="183"/>
      <c r="G19" s="7">
        <v>12</v>
      </c>
      <c r="H19" s="90">
        <v>267106311.58000001</v>
      </c>
      <c r="I19" s="90">
        <v>263067125.44999999</v>
      </c>
    </row>
    <row r="20" spans="1:9" ht="12.75" customHeight="1" x14ac:dyDescent="0.2">
      <c r="A20" s="183" t="s">
        <v>60</v>
      </c>
      <c r="B20" s="183"/>
      <c r="C20" s="183"/>
      <c r="D20" s="183"/>
      <c r="E20" s="183"/>
      <c r="F20" s="183"/>
      <c r="G20" s="7">
        <v>13</v>
      </c>
      <c r="H20" s="90">
        <v>239531575.83000001</v>
      </c>
      <c r="I20" s="90">
        <v>233510102.63</v>
      </c>
    </row>
    <row r="21" spans="1:9" ht="12.75" customHeight="1" x14ac:dyDescent="0.2">
      <c r="A21" s="183" t="s">
        <v>61</v>
      </c>
      <c r="B21" s="183"/>
      <c r="C21" s="183"/>
      <c r="D21" s="183"/>
      <c r="E21" s="183"/>
      <c r="F21" s="183"/>
      <c r="G21" s="7">
        <v>14</v>
      </c>
      <c r="H21" s="90">
        <v>57101933.82</v>
      </c>
      <c r="I21" s="90">
        <v>56137596.479999997</v>
      </c>
    </row>
    <row r="22" spans="1:9" ht="12.75" customHeight="1" x14ac:dyDescent="0.2">
      <c r="A22" s="183" t="s">
        <v>62</v>
      </c>
      <c r="B22" s="183"/>
      <c r="C22" s="183"/>
      <c r="D22" s="183"/>
      <c r="E22" s="183"/>
      <c r="F22" s="183"/>
      <c r="G22" s="7">
        <v>15</v>
      </c>
      <c r="H22" s="90">
        <v>15408028</v>
      </c>
      <c r="I22" s="90">
        <v>14850394.65</v>
      </c>
    </row>
    <row r="23" spans="1:9" ht="12.75" customHeight="1" x14ac:dyDescent="0.2">
      <c r="A23" s="183" t="s">
        <v>63</v>
      </c>
      <c r="B23" s="183"/>
      <c r="C23" s="183"/>
      <c r="D23" s="183"/>
      <c r="E23" s="183"/>
      <c r="F23" s="183"/>
      <c r="G23" s="7">
        <v>16</v>
      </c>
      <c r="H23" s="90">
        <v>1112927.26</v>
      </c>
      <c r="I23" s="90">
        <v>3570135.81</v>
      </c>
    </row>
    <row r="24" spans="1:9" ht="12.75" customHeight="1" x14ac:dyDescent="0.2">
      <c r="A24" s="183" t="s">
        <v>64</v>
      </c>
      <c r="B24" s="183"/>
      <c r="C24" s="183"/>
      <c r="D24" s="183"/>
      <c r="E24" s="183"/>
      <c r="F24" s="183"/>
      <c r="G24" s="7">
        <v>17</v>
      </c>
      <c r="H24" s="90">
        <v>21359967.629999999</v>
      </c>
      <c r="I24" s="90">
        <v>25280209.329999998</v>
      </c>
    </row>
    <row r="25" spans="1:9" ht="12.75" customHeight="1" x14ac:dyDescent="0.2">
      <c r="A25" s="183" t="s">
        <v>65</v>
      </c>
      <c r="B25" s="183"/>
      <c r="C25" s="183"/>
      <c r="D25" s="183"/>
      <c r="E25" s="183"/>
      <c r="F25" s="183"/>
      <c r="G25" s="7">
        <v>18</v>
      </c>
      <c r="H25" s="90">
        <v>5714310</v>
      </c>
      <c r="I25" s="90">
        <v>5576045.7599999998</v>
      </c>
    </row>
    <row r="26" spans="1:9" ht="12.75" customHeight="1" x14ac:dyDescent="0.2">
      <c r="A26" s="183" t="s">
        <v>66</v>
      </c>
      <c r="B26" s="183"/>
      <c r="C26" s="183"/>
      <c r="D26" s="183"/>
      <c r="E26" s="183"/>
      <c r="F26" s="183"/>
      <c r="G26" s="7">
        <v>19</v>
      </c>
      <c r="H26" s="90">
        <v>16992391.25</v>
      </c>
      <c r="I26" s="90">
        <v>16882845.449999999</v>
      </c>
    </row>
    <row r="27" spans="1:9" ht="12.75" customHeight="1" x14ac:dyDescent="0.2">
      <c r="A27" s="184" t="s">
        <v>67</v>
      </c>
      <c r="B27" s="184"/>
      <c r="C27" s="184"/>
      <c r="D27" s="184"/>
      <c r="E27" s="184"/>
      <c r="F27" s="184"/>
      <c r="G27" s="8">
        <v>20</v>
      </c>
      <c r="H27" s="91">
        <f>SUM(H28:H37)</f>
        <v>1070757.3899999999</v>
      </c>
      <c r="I27" s="91">
        <f>SUM(I28:I37)</f>
        <v>1032244.0599999999</v>
      </c>
    </row>
    <row r="28" spans="1:9" ht="12.75" customHeight="1" x14ac:dyDescent="0.2">
      <c r="A28" s="183" t="s">
        <v>68</v>
      </c>
      <c r="B28" s="183"/>
      <c r="C28" s="183"/>
      <c r="D28" s="183"/>
      <c r="E28" s="183"/>
      <c r="F28" s="183"/>
      <c r="G28" s="7">
        <v>21</v>
      </c>
      <c r="H28" s="90">
        <v>0</v>
      </c>
      <c r="I28" s="90">
        <v>0</v>
      </c>
    </row>
    <row r="29" spans="1:9" ht="12.75" customHeight="1" x14ac:dyDescent="0.2">
      <c r="A29" s="183" t="s">
        <v>69</v>
      </c>
      <c r="B29" s="183"/>
      <c r="C29" s="183"/>
      <c r="D29" s="183"/>
      <c r="E29" s="183"/>
      <c r="F29" s="183"/>
      <c r="G29" s="7">
        <v>22</v>
      </c>
      <c r="H29" s="90">
        <v>0</v>
      </c>
      <c r="I29" s="90">
        <v>0</v>
      </c>
    </row>
    <row r="30" spans="1:9" ht="12.75" customHeight="1" x14ac:dyDescent="0.2">
      <c r="A30" s="183" t="s">
        <v>70</v>
      </c>
      <c r="B30" s="183"/>
      <c r="C30" s="183"/>
      <c r="D30" s="183"/>
      <c r="E30" s="183"/>
      <c r="F30" s="183"/>
      <c r="G30" s="7">
        <v>23</v>
      </c>
      <c r="H30" s="90">
        <v>0</v>
      </c>
      <c r="I30" s="90">
        <v>0</v>
      </c>
    </row>
    <row r="31" spans="1:9" ht="24" customHeight="1" x14ac:dyDescent="0.2">
      <c r="A31" s="183" t="s">
        <v>71</v>
      </c>
      <c r="B31" s="183"/>
      <c r="C31" s="183"/>
      <c r="D31" s="183"/>
      <c r="E31" s="183"/>
      <c r="F31" s="183"/>
      <c r="G31" s="7">
        <v>24</v>
      </c>
      <c r="H31" s="90">
        <v>0</v>
      </c>
      <c r="I31" s="90">
        <v>0</v>
      </c>
    </row>
    <row r="32" spans="1:9" ht="23.45" customHeight="1" x14ac:dyDescent="0.2">
      <c r="A32" s="183" t="s">
        <v>72</v>
      </c>
      <c r="B32" s="183"/>
      <c r="C32" s="183"/>
      <c r="D32" s="183"/>
      <c r="E32" s="183"/>
      <c r="F32" s="183"/>
      <c r="G32" s="7">
        <v>25</v>
      </c>
      <c r="H32" s="90">
        <v>0</v>
      </c>
      <c r="I32" s="90">
        <v>0</v>
      </c>
    </row>
    <row r="33" spans="1:9" ht="21.6" customHeight="1" x14ac:dyDescent="0.2">
      <c r="A33" s="183" t="s">
        <v>73</v>
      </c>
      <c r="B33" s="183"/>
      <c r="C33" s="183"/>
      <c r="D33" s="183"/>
      <c r="E33" s="183"/>
      <c r="F33" s="183"/>
      <c r="G33" s="7">
        <v>26</v>
      </c>
      <c r="H33" s="90">
        <v>0</v>
      </c>
      <c r="I33" s="90">
        <v>0</v>
      </c>
    </row>
    <row r="34" spans="1:9" ht="12.75" customHeight="1" x14ac:dyDescent="0.2">
      <c r="A34" s="183" t="s">
        <v>74</v>
      </c>
      <c r="B34" s="183"/>
      <c r="C34" s="183"/>
      <c r="D34" s="183"/>
      <c r="E34" s="183"/>
      <c r="F34" s="183"/>
      <c r="G34" s="7">
        <v>27</v>
      </c>
      <c r="H34" s="90">
        <v>680456.21</v>
      </c>
      <c r="I34" s="90">
        <v>644306.21</v>
      </c>
    </row>
    <row r="35" spans="1:9" ht="12.75" customHeight="1" x14ac:dyDescent="0.2">
      <c r="A35" s="183" t="s">
        <v>75</v>
      </c>
      <c r="B35" s="183"/>
      <c r="C35" s="183"/>
      <c r="D35" s="183"/>
      <c r="E35" s="183"/>
      <c r="F35" s="183"/>
      <c r="G35" s="7">
        <v>28</v>
      </c>
      <c r="H35" s="90">
        <v>390301.18</v>
      </c>
      <c r="I35" s="90">
        <v>387937.85</v>
      </c>
    </row>
    <row r="36" spans="1:9" ht="12.75" customHeight="1" x14ac:dyDescent="0.2">
      <c r="A36" s="183" t="s">
        <v>76</v>
      </c>
      <c r="B36" s="183"/>
      <c r="C36" s="183"/>
      <c r="D36" s="183"/>
      <c r="E36" s="183"/>
      <c r="F36" s="183"/>
      <c r="G36" s="7">
        <v>29</v>
      </c>
      <c r="H36" s="90">
        <v>0</v>
      </c>
      <c r="I36" s="90">
        <v>0</v>
      </c>
    </row>
    <row r="37" spans="1:9" ht="12.75" customHeight="1" x14ac:dyDescent="0.2">
      <c r="A37" s="183" t="s">
        <v>77</v>
      </c>
      <c r="B37" s="183"/>
      <c r="C37" s="183"/>
      <c r="D37" s="183"/>
      <c r="E37" s="183"/>
      <c r="F37" s="183"/>
      <c r="G37" s="7">
        <v>30</v>
      </c>
      <c r="H37" s="90">
        <v>0</v>
      </c>
      <c r="I37" s="90">
        <v>0</v>
      </c>
    </row>
    <row r="38" spans="1:9" ht="12.75" customHeight="1" x14ac:dyDescent="0.2">
      <c r="A38" s="184" t="s">
        <v>78</v>
      </c>
      <c r="B38" s="184"/>
      <c r="C38" s="184"/>
      <c r="D38" s="184"/>
      <c r="E38" s="184"/>
      <c r="F38" s="184"/>
      <c r="G38" s="8">
        <v>31</v>
      </c>
      <c r="H38" s="91">
        <f>H39+H40+H41+H42</f>
        <v>0</v>
      </c>
      <c r="I38" s="91">
        <f>I39+I40+I41+I42</f>
        <v>0</v>
      </c>
    </row>
    <row r="39" spans="1:9" ht="12.75" customHeight="1" x14ac:dyDescent="0.2">
      <c r="A39" s="183" t="s">
        <v>79</v>
      </c>
      <c r="B39" s="183"/>
      <c r="C39" s="183"/>
      <c r="D39" s="183"/>
      <c r="E39" s="183"/>
      <c r="F39" s="183"/>
      <c r="G39" s="7">
        <v>32</v>
      </c>
      <c r="H39" s="90">
        <v>0</v>
      </c>
      <c r="I39" s="90">
        <v>0</v>
      </c>
    </row>
    <row r="40" spans="1:9" ht="12.75" customHeight="1" x14ac:dyDescent="0.2">
      <c r="A40" s="183" t="s">
        <v>80</v>
      </c>
      <c r="B40" s="183"/>
      <c r="C40" s="183"/>
      <c r="D40" s="183"/>
      <c r="E40" s="183"/>
      <c r="F40" s="183"/>
      <c r="G40" s="7">
        <v>33</v>
      </c>
      <c r="H40" s="90">
        <v>0</v>
      </c>
      <c r="I40" s="90">
        <v>0</v>
      </c>
    </row>
    <row r="41" spans="1:9" ht="12.75" customHeight="1" x14ac:dyDescent="0.2">
      <c r="A41" s="183" t="s">
        <v>81</v>
      </c>
      <c r="B41" s="183"/>
      <c r="C41" s="183"/>
      <c r="D41" s="183"/>
      <c r="E41" s="183"/>
      <c r="F41" s="183"/>
      <c r="G41" s="7">
        <v>34</v>
      </c>
      <c r="H41" s="90">
        <v>0</v>
      </c>
      <c r="I41" s="90">
        <v>0</v>
      </c>
    </row>
    <row r="42" spans="1:9" ht="12.75" customHeight="1" x14ac:dyDescent="0.2">
      <c r="A42" s="183" t="s">
        <v>82</v>
      </c>
      <c r="B42" s="183"/>
      <c r="C42" s="183"/>
      <c r="D42" s="183"/>
      <c r="E42" s="183"/>
      <c r="F42" s="183"/>
      <c r="G42" s="7">
        <v>35</v>
      </c>
      <c r="H42" s="90">
        <v>0</v>
      </c>
      <c r="I42" s="90">
        <v>0</v>
      </c>
    </row>
    <row r="43" spans="1:9" ht="12.75" customHeight="1" x14ac:dyDescent="0.2">
      <c r="A43" s="183" t="s">
        <v>83</v>
      </c>
      <c r="B43" s="183"/>
      <c r="C43" s="183"/>
      <c r="D43" s="183"/>
      <c r="E43" s="183"/>
      <c r="F43" s="183"/>
      <c r="G43" s="7">
        <v>36</v>
      </c>
      <c r="H43" s="90">
        <v>28563033.649999999</v>
      </c>
      <c r="I43" s="90">
        <v>38123006.240000002</v>
      </c>
    </row>
    <row r="44" spans="1:9" ht="12.75" customHeight="1" x14ac:dyDescent="0.2">
      <c r="A44" s="185" t="s">
        <v>84</v>
      </c>
      <c r="B44" s="185"/>
      <c r="C44" s="185"/>
      <c r="D44" s="185"/>
      <c r="E44" s="185"/>
      <c r="F44" s="185"/>
      <c r="G44" s="8">
        <v>37</v>
      </c>
      <c r="H44" s="91">
        <f>H45+H53+H60+H70</f>
        <v>552308791.42000008</v>
      </c>
      <c r="I44" s="91">
        <f>I45+I53+I60+I70</f>
        <v>554013723.22000003</v>
      </c>
    </row>
    <row r="45" spans="1:9" ht="12.75" customHeight="1" x14ac:dyDescent="0.2">
      <c r="A45" s="184" t="s">
        <v>85</v>
      </c>
      <c r="B45" s="184"/>
      <c r="C45" s="184"/>
      <c r="D45" s="184"/>
      <c r="E45" s="184"/>
      <c r="F45" s="184"/>
      <c r="G45" s="8">
        <v>38</v>
      </c>
      <c r="H45" s="91">
        <f>SUM(H46:H52)</f>
        <v>308978347.46000004</v>
      </c>
      <c r="I45" s="91">
        <f>SUM(I46:I52)</f>
        <v>319191696.32000005</v>
      </c>
    </row>
    <row r="46" spans="1:9" ht="12.75" customHeight="1" x14ac:dyDescent="0.2">
      <c r="A46" s="183" t="s">
        <v>86</v>
      </c>
      <c r="B46" s="183"/>
      <c r="C46" s="183"/>
      <c r="D46" s="183"/>
      <c r="E46" s="183"/>
      <c r="F46" s="183"/>
      <c r="G46" s="7">
        <v>39</v>
      </c>
      <c r="H46" s="90">
        <v>100938412.97</v>
      </c>
      <c r="I46" s="90">
        <v>93860291.599999994</v>
      </c>
    </row>
    <row r="47" spans="1:9" ht="12.75" customHeight="1" x14ac:dyDescent="0.2">
      <c r="A47" s="183" t="s">
        <v>87</v>
      </c>
      <c r="B47" s="183"/>
      <c r="C47" s="183"/>
      <c r="D47" s="183"/>
      <c r="E47" s="183"/>
      <c r="F47" s="183"/>
      <c r="G47" s="7">
        <v>40</v>
      </c>
      <c r="H47" s="90">
        <v>29251726.629999999</v>
      </c>
      <c r="I47" s="90">
        <v>25077444.699999999</v>
      </c>
    </row>
    <row r="48" spans="1:9" ht="12.75" customHeight="1" x14ac:dyDescent="0.2">
      <c r="A48" s="183" t="s">
        <v>88</v>
      </c>
      <c r="B48" s="183"/>
      <c r="C48" s="183"/>
      <c r="D48" s="183"/>
      <c r="E48" s="183"/>
      <c r="F48" s="183"/>
      <c r="G48" s="7">
        <v>41</v>
      </c>
      <c r="H48" s="90">
        <v>98346943.510000005</v>
      </c>
      <c r="I48" s="90">
        <v>95871748.319999993</v>
      </c>
    </row>
    <row r="49" spans="1:9" ht="12.75" customHeight="1" x14ac:dyDescent="0.2">
      <c r="A49" s="183" t="s">
        <v>89</v>
      </c>
      <c r="B49" s="183"/>
      <c r="C49" s="183"/>
      <c r="D49" s="183"/>
      <c r="E49" s="183"/>
      <c r="F49" s="183"/>
      <c r="G49" s="7">
        <v>42</v>
      </c>
      <c r="H49" s="90">
        <v>21924398.190000001</v>
      </c>
      <c r="I49" s="90">
        <v>23038473.550000001</v>
      </c>
    </row>
    <row r="50" spans="1:9" ht="12.75" customHeight="1" x14ac:dyDescent="0.2">
      <c r="A50" s="183" t="s">
        <v>90</v>
      </c>
      <c r="B50" s="183"/>
      <c r="C50" s="183"/>
      <c r="D50" s="183"/>
      <c r="E50" s="183"/>
      <c r="F50" s="183"/>
      <c r="G50" s="7">
        <v>43</v>
      </c>
      <c r="H50" s="90">
        <v>0</v>
      </c>
      <c r="I50" s="90">
        <v>0</v>
      </c>
    </row>
    <row r="51" spans="1:9" ht="12.75" customHeight="1" x14ac:dyDescent="0.2">
      <c r="A51" s="183" t="s">
        <v>91</v>
      </c>
      <c r="B51" s="183"/>
      <c r="C51" s="183"/>
      <c r="D51" s="183"/>
      <c r="E51" s="183"/>
      <c r="F51" s="183"/>
      <c r="G51" s="7">
        <v>44</v>
      </c>
      <c r="H51" s="90">
        <v>6419572.1600000001</v>
      </c>
      <c r="I51" s="90">
        <v>6386085.8099999996</v>
      </c>
    </row>
    <row r="52" spans="1:9" ht="12.75" customHeight="1" x14ac:dyDescent="0.2">
      <c r="A52" s="183" t="s">
        <v>92</v>
      </c>
      <c r="B52" s="183"/>
      <c r="C52" s="183"/>
      <c r="D52" s="183"/>
      <c r="E52" s="183"/>
      <c r="F52" s="183"/>
      <c r="G52" s="7">
        <v>45</v>
      </c>
      <c r="H52" s="90">
        <v>52097294</v>
      </c>
      <c r="I52" s="90">
        <v>74957652.340000004</v>
      </c>
    </row>
    <row r="53" spans="1:9" ht="12.75" customHeight="1" x14ac:dyDescent="0.2">
      <c r="A53" s="184" t="s">
        <v>93</v>
      </c>
      <c r="B53" s="184"/>
      <c r="C53" s="184"/>
      <c r="D53" s="184"/>
      <c r="E53" s="184"/>
      <c r="F53" s="184"/>
      <c r="G53" s="8">
        <v>46</v>
      </c>
      <c r="H53" s="91">
        <f>SUM(H54:H59)</f>
        <v>203035764.44</v>
      </c>
      <c r="I53" s="91">
        <f>SUM(I54:I59)</f>
        <v>212508134.52000001</v>
      </c>
    </row>
    <row r="54" spans="1:9" ht="12.75" customHeight="1" x14ac:dyDescent="0.2">
      <c r="A54" s="183" t="s">
        <v>94</v>
      </c>
      <c r="B54" s="183"/>
      <c r="C54" s="183"/>
      <c r="D54" s="183"/>
      <c r="E54" s="183"/>
      <c r="F54" s="183"/>
      <c r="G54" s="7">
        <v>47</v>
      </c>
      <c r="H54" s="90">
        <v>0</v>
      </c>
      <c r="I54" s="90">
        <v>0</v>
      </c>
    </row>
    <row r="55" spans="1:9" ht="12.75" customHeight="1" x14ac:dyDescent="0.2">
      <c r="A55" s="183" t="s">
        <v>95</v>
      </c>
      <c r="B55" s="183"/>
      <c r="C55" s="183"/>
      <c r="D55" s="183"/>
      <c r="E55" s="183"/>
      <c r="F55" s="183"/>
      <c r="G55" s="7">
        <v>48</v>
      </c>
      <c r="H55" s="90">
        <v>0</v>
      </c>
      <c r="I55" s="90">
        <v>0</v>
      </c>
    </row>
    <row r="56" spans="1:9" ht="12.75" customHeight="1" x14ac:dyDescent="0.2">
      <c r="A56" s="183" t="s">
        <v>96</v>
      </c>
      <c r="B56" s="183"/>
      <c r="C56" s="183"/>
      <c r="D56" s="183"/>
      <c r="E56" s="183"/>
      <c r="F56" s="183"/>
      <c r="G56" s="7">
        <v>49</v>
      </c>
      <c r="H56" s="90">
        <v>174243524.81</v>
      </c>
      <c r="I56" s="90">
        <v>188233147.31</v>
      </c>
    </row>
    <row r="57" spans="1:9" ht="12.75" customHeight="1" x14ac:dyDescent="0.2">
      <c r="A57" s="183" t="s">
        <v>97</v>
      </c>
      <c r="B57" s="183"/>
      <c r="C57" s="183"/>
      <c r="D57" s="183"/>
      <c r="E57" s="183"/>
      <c r="F57" s="183"/>
      <c r="G57" s="7">
        <v>50</v>
      </c>
      <c r="H57" s="90">
        <v>632559.68999999994</v>
      </c>
      <c r="I57" s="90">
        <v>254805.1</v>
      </c>
    </row>
    <row r="58" spans="1:9" ht="12.75" customHeight="1" x14ac:dyDescent="0.2">
      <c r="A58" s="183" t="s">
        <v>98</v>
      </c>
      <c r="B58" s="183"/>
      <c r="C58" s="183"/>
      <c r="D58" s="183"/>
      <c r="E58" s="183"/>
      <c r="F58" s="183"/>
      <c r="G58" s="7">
        <v>51</v>
      </c>
      <c r="H58" s="90">
        <v>26688578.059999999</v>
      </c>
      <c r="I58" s="90">
        <v>22143125.649999999</v>
      </c>
    </row>
    <row r="59" spans="1:9" ht="12.75" customHeight="1" x14ac:dyDescent="0.2">
      <c r="A59" s="183" t="s">
        <v>99</v>
      </c>
      <c r="B59" s="183"/>
      <c r="C59" s="183"/>
      <c r="D59" s="183"/>
      <c r="E59" s="183"/>
      <c r="F59" s="183"/>
      <c r="G59" s="7">
        <v>52</v>
      </c>
      <c r="H59" s="90">
        <v>1471101.88</v>
      </c>
      <c r="I59" s="90">
        <v>1877056.46</v>
      </c>
    </row>
    <row r="60" spans="1:9" ht="12.75" customHeight="1" x14ac:dyDescent="0.2">
      <c r="A60" s="184" t="s">
        <v>100</v>
      </c>
      <c r="B60" s="184"/>
      <c r="C60" s="184"/>
      <c r="D60" s="184"/>
      <c r="E60" s="184"/>
      <c r="F60" s="184"/>
      <c r="G60" s="8">
        <v>53</v>
      </c>
      <c r="H60" s="91">
        <f>SUM(H61:H69)</f>
        <v>55140.87</v>
      </c>
      <c r="I60" s="91">
        <f>SUM(I61:I69)</f>
        <v>2121752.87</v>
      </c>
    </row>
    <row r="61" spans="1:9" ht="12.75" customHeight="1" x14ac:dyDescent="0.2">
      <c r="A61" s="183" t="s">
        <v>68</v>
      </c>
      <c r="B61" s="183"/>
      <c r="C61" s="183"/>
      <c r="D61" s="183"/>
      <c r="E61" s="183"/>
      <c r="F61" s="183"/>
      <c r="G61" s="7">
        <v>54</v>
      </c>
      <c r="H61" s="90">
        <v>0</v>
      </c>
      <c r="I61" s="90">
        <v>0</v>
      </c>
    </row>
    <row r="62" spans="1:9" ht="27.6" customHeight="1" x14ac:dyDescent="0.2">
      <c r="A62" s="183" t="s">
        <v>69</v>
      </c>
      <c r="B62" s="183"/>
      <c r="C62" s="183"/>
      <c r="D62" s="183"/>
      <c r="E62" s="183"/>
      <c r="F62" s="183"/>
      <c r="G62" s="7">
        <v>55</v>
      </c>
      <c r="H62" s="90">
        <v>0</v>
      </c>
      <c r="I62" s="90">
        <v>0</v>
      </c>
    </row>
    <row r="63" spans="1:9" ht="12.75" customHeight="1" x14ac:dyDescent="0.2">
      <c r="A63" s="183" t="s">
        <v>70</v>
      </c>
      <c r="B63" s="183"/>
      <c r="C63" s="183"/>
      <c r="D63" s="183"/>
      <c r="E63" s="183"/>
      <c r="F63" s="183"/>
      <c r="G63" s="7">
        <v>56</v>
      </c>
      <c r="H63" s="90">
        <v>0</v>
      </c>
      <c r="I63" s="90">
        <v>0</v>
      </c>
    </row>
    <row r="64" spans="1:9" ht="25.9" customHeight="1" x14ac:dyDescent="0.2">
      <c r="A64" s="183" t="s">
        <v>101</v>
      </c>
      <c r="B64" s="183"/>
      <c r="C64" s="183"/>
      <c r="D64" s="183"/>
      <c r="E64" s="183"/>
      <c r="F64" s="183"/>
      <c r="G64" s="7">
        <v>57</v>
      </c>
      <c r="H64" s="90">
        <v>0</v>
      </c>
      <c r="I64" s="90">
        <v>0</v>
      </c>
    </row>
    <row r="65" spans="1:9" ht="21.6" customHeight="1" x14ac:dyDescent="0.2">
      <c r="A65" s="183" t="s">
        <v>72</v>
      </c>
      <c r="B65" s="183"/>
      <c r="C65" s="183"/>
      <c r="D65" s="183"/>
      <c r="E65" s="183"/>
      <c r="F65" s="183"/>
      <c r="G65" s="7">
        <v>58</v>
      </c>
      <c r="H65" s="90">
        <v>0</v>
      </c>
      <c r="I65" s="90">
        <v>0</v>
      </c>
    </row>
    <row r="66" spans="1:9" ht="21.6" customHeight="1" x14ac:dyDescent="0.2">
      <c r="A66" s="183" t="s">
        <v>73</v>
      </c>
      <c r="B66" s="183"/>
      <c r="C66" s="183"/>
      <c r="D66" s="183"/>
      <c r="E66" s="183"/>
      <c r="F66" s="183"/>
      <c r="G66" s="7">
        <v>59</v>
      </c>
      <c r="H66" s="90">
        <v>0</v>
      </c>
      <c r="I66" s="90">
        <v>0</v>
      </c>
    </row>
    <row r="67" spans="1:9" ht="12.75" customHeight="1" x14ac:dyDescent="0.2">
      <c r="A67" s="183" t="s">
        <v>74</v>
      </c>
      <c r="B67" s="183"/>
      <c r="C67" s="183"/>
      <c r="D67" s="183"/>
      <c r="E67" s="183"/>
      <c r="F67" s="183"/>
      <c r="G67" s="7">
        <v>60</v>
      </c>
      <c r="H67" s="90">
        <v>0</v>
      </c>
      <c r="I67" s="90">
        <v>15444.88</v>
      </c>
    </row>
    <row r="68" spans="1:9" ht="12.75" customHeight="1" x14ac:dyDescent="0.2">
      <c r="A68" s="183" t="s">
        <v>75</v>
      </c>
      <c r="B68" s="183"/>
      <c r="C68" s="183"/>
      <c r="D68" s="183"/>
      <c r="E68" s="183"/>
      <c r="F68" s="183"/>
      <c r="G68" s="7">
        <v>61</v>
      </c>
      <c r="H68" s="90">
        <v>55140.87</v>
      </c>
      <c r="I68" s="90">
        <v>2106307.9900000002</v>
      </c>
    </row>
    <row r="69" spans="1:9" ht="12.75" customHeight="1" x14ac:dyDescent="0.2">
      <c r="A69" s="183" t="s">
        <v>102</v>
      </c>
      <c r="B69" s="183"/>
      <c r="C69" s="183"/>
      <c r="D69" s="183"/>
      <c r="E69" s="183"/>
      <c r="F69" s="183"/>
      <c r="G69" s="7">
        <v>62</v>
      </c>
      <c r="H69" s="90">
        <v>0</v>
      </c>
      <c r="I69" s="90">
        <v>0</v>
      </c>
    </row>
    <row r="70" spans="1:9" ht="12.75" customHeight="1" x14ac:dyDescent="0.2">
      <c r="A70" s="183" t="s">
        <v>103</v>
      </c>
      <c r="B70" s="183"/>
      <c r="C70" s="183"/>
      <c r="D70" s="183"/>
      <c r="E70" s="183"/>
      <c r="F70" s="183"/>
      <c r="G70" s="7">
        <v>63</v>
      </c>
      <c r="H70" s="90">
        <v>40239538.649999999</v>
      </c>
      <c r="I70" s="90">
        <v>20192139.510000002</v>
      </c>
    </row>
    <row r="71" spans="1:9" ht="12.75" customHeight="1" x14ac:dyDescent="0.2">
      <c r="A71" s="199" t="s">
        <v>104</v>
      </c>
      <c r="B71" s="199"/>
      <c r="C71" s="199"/>
      <c r="D71" s="199"/>
      <c r="E71" s="199"/>
      <c r="F71" s="199"/>
      <c r="G71" s="7">
        <v>64</v>
      </c>
      <c r="H71" s="90">
        <v>2371851.14</v>
      </c>
      <c r="I71" s="90">
        <v>5671194.8600000003</v>
      </c>
    </row>
    <row r="72" spans="1:9" ht="12.75" customHeight="1" x14ac:dyDescent="0.2">
      <c r="A72" s="185" t="s">
        <v>105</v>
      </c>
      <c r="B72" s="185"/>
      <c r="C72" s="185"/>
      <c r="D72" s="185"/>
      <c r="E72" s="185"/>
      <c r="F72" s="185"/>
      <c r="G72" s="8">
        <v>65</v>
      </c>
      <c r="H72" s="91">
        <f>H8+H9+H44+H71</f>
        <v>1349961053.9300001</v>
      </c>
      <c r="I72" s="91">
        <f>I8+I9+I44+I71</f>
        <v>1355224071.8499997</v>
      </c>
    </row>
    <row r="73" spans="1:9" ht="12.75" customHeight="1" x14ac:dyDescent="0.2">
      <c r="A73" s="199" t="s">
        <v>106</v>
      </c>
      <c r="B73" s="199"/>
      <c r="C73" s="199"/>
      <c r="D73" s="199"/>
      <c r="E73" s="199"/>
      <c r="F73" s="199"/>
      <c r="G73" s="7">
        <v>66</v>
      </c>
      <c r="H73" s="90">
        <v>26485424.93</v>
      </c>
      <c r="I73" s="90">
        <v>35062484.799999997</v>
      </c>
    </row>
    <row r="74" spans="1:9" x14ac:dyDescent="0.2">
      <c r="A74" s="201" t="s">
        <v>107</v>
      </c>
      <c r="B74" s="202"/>
      <c r="C74" s="202"/>
      <c r="D74" s="202"/>
      <c r="E74" s="202"/>
      <c r="F74" s="202"/>
      <c r="G74" s="202"/>
      <c r="H74" s="202"/>
      <c r="I74" s="202"/>
    </row>
    <row r="75" spans="1:9" ht="12.75" customHeight="1" x14ac:dyDescent="0.2">
      <c r="A75" s="185" t="s">
        <v>108</v>
      </c>
      <c r="B75" s="185"/>
      <c r="C75" s="185"/>
      <c r="D75" s="185"/>
      <c r="E75" s="185"/>
      <c r="F75" s="185"/>
      <c r="G75" s="8">
        <v>67</v>
      </c>
      <c r="H75" s="92">
        <f>H76+H77+H78+H84+H85+H92+H95+H98</f>
        <v>739318445.31000006</v>
      </c>
      <c r="I75" s="92">
        <f>I76+I77+I78+I84+I85+I92+I95+I98</f>
        <v>773640284.12</v>
      </c>
    </row>
    <row r="76" spans="1:9" ht="12.75" customHeight="1" x14ac:dyDescent="0.2">
      <c r="A76" s="183" t="s">
        <v>109</v>
      </c>
      <c r="B76" s="183"/>
      <c r="C76" s="183"/>
      <c r="D76" s="183"/>
      <c r="E76" s="183"/>
      <c r="F76" s="183"/>
      <c r="G76" s="7">
        <v>68</v>
      </c>
      <c r="H76" s="90">
        <v>213600090</v>
      </c>
      <c r="I76" s="90">
        <v>213600090</v>
      </c>
    </row>
    <row r="77" spans="1:9" ht="12.75" customHeight="1" x14ac:dyDescent="0.2">
      <c r="A77" s="183" t="s">
        <v>110</v>
      </c>
      <c r="B77" s="183"/>
      <c r="C77" s="183"/>
      <c r="D77" s="183"/>
      <c r="E77" s="183"/>
      <c r="F77" s="183"/>
      <c r="G77" s="7">
        <v>69</v>
      </c>
      <c r="H77" s="90">
        <v>14847900.9</v>
      </c>
      <c r="I77" s="90">
        <v>14543832.720000001</v>
      </c>
    </row>
    <row r="78" spans="1:9" ht="12.75" customHeight="1" x14ac:dyDescent="0.2">
      <c r="A78" s="184" t="s">
        <v>111</v>
      </c>
      <c r="B78" s="184"/>
      <c r="C78" s="184"/>
      <c r="D78" s="184"/>
      <c r="E78" s="184"/>
      <c r="F78" s="184"/>
      <c r="G78" s="8">
        <v>70</v>
      </c>
      <c r="H78" s="92">
        <f>SUM(H79:H83)</f>
        <v>195387068.11000001</v>
      </c>
      <c r="I78" s="92">
        <f>SUM(I79:I83)</f>
        <v>191926210.03000003</v>
      </c>
    </row>
    <row r="79" spans="1:9" ht="12.75" customHeight="1" x14ac:dyDescent="0.2">
      <c r="A79" s="183" t="s">
        <v>112</v>
      </c>
      <c r="B79" s="183"/>
      <c r="C79" s="183"/>
      <c r="D79" s="183"/>
      <c r="E79" s="183"/>
      <c r="F79" s="183"/>
      <c r="G79" s="7">
        <v>71</v>
      </c>
      <c r="H79" s="90">
        <v>16766614.99</v>
      </c>
      <c r="I79" s="90">
        <v>16766614.99</v>
      </c>
    </row>
    <row r="80" spans="1:9" ht="12.75" customHeight="1" x14ac:dyDescent="0.2">
      <c r="A80" s="183" t="s">
        <v>113</v>
      </c>
      <c r="B80" s="183"/>
      <c r="C80" s="183"/>
      <c r="D80" s="183"/>
      <c r="E80" s="183"/>
      <c r="F80" s="183"/>
      <c r="G80" s="7">
        <v>72</v>
      </c>
      <c r="H80" s="90">
        <v>19590484</v>
      </c>
      <c r="I80" s="90">
        <v>19590484</v>
      </c>
    </row>
    <row r="81" spans="1:9" ht="12.75" customHeight="1" x14ac:dyDescent="0.2">
      <c r="A81" s="183" t="s">
        <v>114</v>
      </c>
      <c r="B81" s="183"/>
      <c r="C81" s="183"/>
      <c r="D81" s="183"/>
      <c r="E81" s="183"/>
      <c r="F81" s="183"/>
      <c r="G81" s="7">
        <v>73</v>
      </c>
      <c r="H81" s="90">
        <v>-4540583.3499999996</v>
      </c>
      <c r="I81" s="90">
        <v>-4350920.3899999997</v>
      </c>
    </row>
    <row r="82" spans="1:9" ht="12.75" customHeight="1" x14ac:dyDescent="0.2">
      <c r="A82" s="183" t="s">
        <v>115</v>
      </c>
      <c r="B82" s="183"/>
      <c r="C82" s="183"/>
      <c r="D82" s="183"/>
      <c r="E82" s="183"/>
      <c r="F82" s="183"/>
      <c r="G82" s="7">
        <v>74</v>
      </c>
      <c r="H82" s="90">
        <v>13089430.880000001</v>
      </c>
      <c r="I82" s="90">
        <v>13089430.880000001</v>
      </c>
    </row>
    <row r="83" spans="1:9" ht="12.75" customHeight="1" x14ac:dyDescent="0.2">
      <c r="A83" s="183" t="s">
        <v>116</v>
      </c>
      <c r="B83" s="183"/>
      <c r="C83" s="183"/>
      <c r="D83" s="183"/>
      <c r="E83" s="183"/>
      <c r="F83" s="183"/>
      <c r="G83" s="7">
        <v>75</v>
      </c>
      <c r="H83" s="90">
        <v>150481121.59</v>
      </c>
      <c r="I83" s="90">
        <v>146830600.55000001</v>
      </c>
    </row>
    <row r="84" spans="1:9" ht="12.75" customHeight="1" x14ac:dyDescent="0.2">
      <c r="A84" s="200" t="s">
        <v>117</v>
      </c>
      <c r="B84" s="200"/>
      <c r="C84" s="200"/>
      <c r="D84" s="200"/>
      <c r="E84" s="200"/>
      <c r="F84" s="200"/>
      <c r="G84" s="20">
        <v>76</v>
      </c>
      <c r="H84" s="93">
        <v>0</v>
      </c>
      <c r="I84" s="93">
        <v>0</v>
      </c>
    </row>
    <row r="85" spans="1:9" ht="12.75" customHeight="1" x14ac:dyDescent="0.2">
      <c r="A85" s="184" t="s">
        <v>118</v>
      </c>
      <c r="B85" s="184"/>
      <c r="C85" s="184"/>
      <c r="D85" s="184"/>
      <c r="E85" s="184"/>
      <c r="F85" s="184"/>
      <c r="G85" s="8">
        <v>77</v>
      </c>
      <c r="H85" s="91">
        <f>H86+H87+H88+H89+H90+H91</f>
        <v>0</v>
      </c>
      <c r="I85" s="91">
        <f>I86+I87+I88+I89+I90+I91</f>
        <v>0</v>
      </c>
    </row>
    <row r="86" spans="1:9" ht="25.5" customHeight="1" x14ac:dyDescent="0.2">
      <c r="A86" s="183" t="s">
        <v>119</v>
      </c>
      <c r="B86" s="183"/>
      <c r="C86" s="183"/>
      <c r="D86" s="183"/>
      <c r="E86" s="183"/>
      <c r="F86" s="183"/>
      <c r="G86" s="7">
        <v>78</v>
      </c>
      <c r="H86" s="90">
        <v>0</v>
      </c>
      <c r="I86" s="90">
        <v>0</v>
      </c>
    </row>
    <row r="87" spans="1:9" ht="12.75" customHeight="1" x14ac:dyDescent="0.2">
      <c r="A87" s="183" t="s">
        <v>120</v>
      </c>
      <c r="B87" s="183"/>
      <c r="C87" s="183"/>
      <c r="D87" s="183"/>
      <c r="E87" s="183"/>
      <c r="F87" s="183"/>
      <c r="G87" s="7">
        <v>79</v>
      </c>
      <c r="H87" s="90">
        <v>0</v>
      </c>
      <c r="I87" s="90">
        <v>0</v>
      </c>
    </row>
    <row r="88" spans="1:9" ht="12.75" customHeight="1" x14ac:dyDescent="0.2">
      <c r="A88" s="183" t="s">
        <v>121</v>
      </c>
      <c r="B88" s="183"/>
      <c r="C88" s="183"/>
      <c r="D88" s="183"/>
      <c r="E88" s="183"/>
      <c r="F88" s="183"/>
      <c r="G88" s="7">
        <v>80</v>
      </c>
      <c r="H88" s="90">
        <v>0</v>
      </c>
      <c r="I88" s="90">
        <v>0</v>
      </c>
    </row>
    <row r="89" spans="1:9" ht="12.75" customHeight="1" x14ac:dyDescent="0.2">
      <c r="A89" s="183" t="s">
        <v>122</v>
      </c>
      <c r="B89" s="183"/>
      <c r="C89" s="183"/>
      <c r="D89" s="183"/>
      <c r="E89" s="183"/>
      <c r="F89" s="183"/>
      <c r="G89" s="7">
        <v>81</v>
      </c>
      <c r="H89" s="90">
        <v>0</v>
      </c>
      <c r="I89" s="90">
        <v>0</v>
      </c>
    </row>
    <row r="90" spans="1:9" ht="26.25" customHeight="1" x14ac:dyDescent="0.2">
      <c r="A90" s="183" t="s">
        <v>123</v>
      </c>
      <c r="B90" s="183"/>
      <c r="C90" s="183"/>
      <c r="D90" s="183"/>
      <c r="E90" s="183"/>
      <c r="F90" s="183"/>
      <c r="G90" s="7">
        <v>82</v>
      </c>
      <c r="H90" s="90">
        <v>0</v>
      </c>
      <c r="I90" s="90">
        <v>0</v>
      </c>
    </row>
    <row r="91" spans="1:9" x14ac:dyDescent="0.2">
      <c r="A91" s="183" t="s">
        <v>124</v>
      </c>
      <c r="B91" s="183"/>
      <c r="C91" s="183"/>
      <c r="D91" s="183"/>
      <c r="E91" s="183"/>
      <c r="F91" s="183"/>
      <c r="G91" s="7">
        <v>83</v>
      </c>
      <c r="H91" s="90">
        <v>0</v>
      </c>
      <c r="I91" s="90">
        <v>0</v>
      </c>
    </row>
    <row r="92" spans="1:9" ht="12.75" customHeight="1" x14ac:dyDescent="0.2">
      <c r="A92" s="184" t="s">
        <v>125</v>
      </c>
      <c r="B92" s="184"/>
      <c r="C92" s="184"/>
      <c r="D92" s="184"/>
      <c r="E92" s="184"/>
      <c r="F92" s="184"/>
      <c r="G92" s="8">
        <v>84</v>
      </c>
      <c r="H92" s="91">
        <f>H93-H94</f>
        <v>168855696.66</v>
      </c>
      <c r="I92" s="91">
        <f>I93-I94</f>
        <v>285392525.56</v>
      </c>
    </row>
    <row r="93" spans="1:9" ht="12.75" customHeight="1" x14ac:dyDescent="0.2">
      <c r="A93" s="183" t="s">
        <v>126</v>
      </c>
      <c r="B93" s="183"/>
      <c r="C93" s="183"/>
      <c r="D93" s="183"/>
      <c r="E93" s="183"/>
      <c r="F93" s="183"/>
      <c r="G93" s="7">
        <v>85</v>
      </c>
      <c r="H93" s="90">
        <v>168855696.66</v>
      </c>
      <c r="I93" s="90">
        <v>285392525.56</v>
      </c>
    </row>
    <row r="94" spans="1:9" ht="12.75" customHeight="1" x14ac:dyDescent="0.2">
      <c r="A94" s="183" t="s">
        <v>127</v>
      </c>
      <c r="B94" s="183"/>
      <c r="C94" s="183"/>
      <c r="D94" s="183"/>
      <c r="E94" s="183"/>
      <c r="F94" s="183"/>
      <c r="G94" s="7">
        <v>86</v>
      </c>
      <c r="H94" s="90">
        <v>0</v>
      </c>
      <c r="I94" s="90">
        <v>0</v>
      </c>
    </row>
    <row r="95" spans="1:9" ht="12.75" customHeight="1" x14ac:dyDescent="0.2">
      <c r="A95" s="184" t="s">
        <v>128</v>
      </c>
      <c r="B95" s="184"/>
      <c r="C95" s="184"/>
      <c r="D95" s="184"/>
      <c r="E95" s="184"/>
      <c r="F95" s="184"/>
      <c r="G95" s="8">
        <v>87</v>
      </c>
      <c r="H95" s="91">
        <f>H96-H97</f>
        <v>135384474.06999999</v>
      </c>
      <c r="I95" s="91">
        <f>I96-I97</f>
        <v>57505945.109999999</v>
      </c>
    </row>
    <row r="96" spans="1:9" ht="12.75" customHeight="1" x14ac:dyDescent="0.2">
      <c r="A96" s="183" t="s">
        <v>129</v>
      </c>
      <c r="B96" s="183"/>
      <c r="C96" s="183"/>
      <c r="D96" s="183"/>
      <c r="E96" s="183"/>
      <c r="F96" s="183"/>
      <c r="G96" s="7">
        <v>88</v>
      </c>
      <c r="H96" s="90">
        <v>135384474.06999999</v>
      </c>
      <c r="I96" s="90">
        <v>57505945.109999999</v>
      </c>
    </row>
    <row r="97" spans="1:9" ht="12.75" customHeight="1" x14ac:dyDescent="0.2">
      <c r="A97" s="183" t="s">
        <v>130</v>
      </c>
      <c r="B97" s="183"/>
      <c r="C97" s="183"/>
      <c r="D97" s="183"/>
      <c r="E97" s="183"/>
      <c r="F97" s="183"/>
      <c r="G97" s="7">
        <v>89</v>
      </c>
      <c r="H97" s="90">
        <v>0</v>
      </c>
      <c r="I97" s="90">
        <v>0</v>
      </c>
    </row>
    <row r="98" spans="1:9" ht="12.75" customHeight="1" x14ac:dyDescent="0.2">
      <c r="A98" s="183" t="s">
        <v>131</v>
      </c>
      <c r="B98" s="183"/>
      <c r="C98" s="183"/>
      <c r="D98" s="183"/>
      <c r="E98" s="183"/>
      <c r="F98" s="183"/>
      <c r="G98" s="7">
        <v>90</v>
      </c>
      <c r="H98" s="90">
        <v>11243215.57</v>
      </c>
      <c r="I98" s="90">
        <v>10671680.699999999</v>
      </c>
    </row>
    <row r="99" spans="1:9" ht="12.75" customHeight="1" x14ac:dyDescent="0.2">
      <c r="A99" s="185" t="s">
        <v>132</v>
      </c>
      <c r="B99" s="185"/>
      <c r="C99" s="185"/>
      <c r="D99" s="185"/>
      <c r="E99" s="185"/>
      <c r="F99" s="185"/>
      <c r="G99" s="8">
        <v>91</v>
      </c>
      <c r="H99" s="91">
        <f>SUM(H100:H105)</f>
        <v>19892776.059999999</v>
      </c>
      <c r="I99" s="91">
        <f>SUM(I100:I105)</f>
        <v>18343227.030000001</v>
      </c>
    </row>
    <row r="100" spans="1:9" ht="12.75" customHeight="1" x14ac:dyDescent="0.2">
      <c r="A100" s="183" t="s">
        <v>133</v>
      </c>
      <c r="B100" s="183"/>
      <c r="C100" s="183"/>
      <c r="D100" s="183"/>
      <c r="E100" s="183"/>
      <c r="F100" s="183"/>
      <c r="G100" s="7">
        <v>92</v>
      </c>
      <c r="H100" s="90">
        <v>12021882.939999999</v>
      </c>
      <c r="I100" s="90">
        <v>10350769.029999999</v>
      </c>
    </row>
    <row r="101" spans="1:9" ht="12.75" customHeight="1" x14ac:dyDescent="0.2">
      <c r="A101" s="183" t="s">
        <v>134</v>
      </c>
      <c r="B101" s="183"/>
      <c r="C101" s="183"/>
      <c r="D101" s="183"/>
      <c r="E101" s="183"/>
      <c r="F101" s="183"/>
      <c r="G101" s="7">
        <v>93</v>
      </c>
      <c r="H101" s="90">
        <v>0</v>
      </c>
      <c r="I101" s="90">
        <v>0</v>
      </c>
    </row>
    <row r="102" spans="1:9" ht="12.75" customHeight="1" x14ac:dyDescent="0.2">
      <c r="A102" s="183" t="s">
        <v>135</v>
      </c>
      <c r="B102" s="183"/>
      <c r="C102" s="183"/>
      <c r="D102" s="183"/>
      <c r="E102" s="183"/>
      <c r="F102" s="183"/>
      <c r="G102" s="7">
        <v>94</v>
      </c>
      <c r="H102" s="90">
        <v>7870893.1200000001</v>
      </c>
      <c r="I102" s="90">
        <v>7992458</v>
      </c>
    </row>
    <row r="103" spans="1:9" ht="12.75" customHeight="1" x14ac:dyDescent="0.2">
      <c r="A103" s="183" t="s">
        <v>136</v>
      </c>
      <c r="B103" s="183"/>
      <c r="C103" s="183"/>
      <c r="D103" s="183"/>
      <c r="E103" s="183"/>
      <c r="F103" s="183"/>
      <c r="G103" s="7">
        <v>95</v>
      </c>
      <c r="H103" s="90">
        <v>0</v>
      </c>
      <c r="I103" s="90">
        <v>0</v>
      </c>
    </row>
    <row r="104" spans="1:9" ht="12.75" customHeight="1" x14ac:dyDescent="0.2">
      <c r="A104" s="183" t="s">
        <v>137</v>
      </c>
      <c r="B104" s="183"/>
      <c r="C104" s="183"/>
      <c r="D104" s="183"/>
      <c r="E104" s="183"/>
      <c r="F104" s="183"/>
      <c r="G104" s="7">
        <v>96</v>
      </c>
      <c r="H104" s="90">
        <v>0</v>
      </c>
      <c r="I104" s="90">
        <v>0</v>
      </c>
    </row>
    <row r="105" spans="1:9" ht="12.75" customHeight="1" x14ac:dyDescent="0.2">
      <c r="A105" s="183" t="s">
        <v>138</v>
      </c>
      <c r="B105" s="183"/>
      <c r="C105" s="183"/>
      <c r="D105" s="183"/>
      <c r="E105" s="183"/>
      <c r="F105" s="183"/>
      <c r="G105" s="7">
        <v>97</v>
      </c>
      <c r="H105" s="90">
        <v>0</v>
      </c>
      <c r="I105" s="90">
        <v>0</v>
      </c>
    </row>
    <row r="106" spans="1:9" ht="12.75" customHeight="1" x14ac:dyDescent="0.2">
      <c r="A106" s="185" t="s">
        <v>139</v>
      </c>
      <c r="B106" s="185"/>
      <c r="C106" s="185"/>
      <c r="D106" s="185"/>
      <c r="E106" s="185"/>
      <c r="F106" s="185"/>
      <c r="G106" s="8">
        <v>98</v>
      </c>
      <c r="H106" s="91">
        <f>SUM(H107:H117)</f>
        <v>342905772.38</v>
      </c>
      <c r="I106" s="91">
        <f>SUM(I107:I117)</f>
        <v>321146273.14999998</v>
      </c>
    </row>
    <row r="107" spans="1:9" ht="12.75" customHeight="1" x14ac:dyDescent="0.2">
      <c r="A107" s="183" t="s">
        <v>140</v>
      </c>
      <c r="B107" s="183"/>
      <c r="C107" s="183"/>
      <c r="D107" s="183"/>
      <c r="E107" s="183"/>
      <c r="F107" s="183"/>
      <c r="G107" s="7">
        <v>99</v>
      </c>
      <c r="H107" s="90">
        <v>0</v>
      </c>
      <c r="I107" s="90">
        <v>0</v>
      </c>
    </row>
    <row r="108" spans="1:9" ht="24.6" customHeight="1" x14ac:dyDescent="0.2">
      <c r="A108" s="183" t="s">
        <v>141</v>
      </c>
      <c r="B108" s="183"/>
      <c r="C108" s="183"/>
      <c r="D108" s="183"/>
      <c r="E108" s="183"/>
      <c r="F108" s="183"/>
      <c r="G108" s="7">
        <v>100</v>
      </c>
      <c r="H108" s="90">
        <v>0</v>
      </c>
      <c r="I108" s="90">
        <v>0</v>
      </c>
    </row>
    <row r="109" spans="1:9" ht="12.75" customHeight="1" x14ac:dyDescent="0.2">
      <c r="A109" s="183" t="s">
        <v>142</v>
      </c>
      <c r="B109" s="183"/>
      <c r="C109" s="183"/>
      <c r="D109" s="183"/>
      <c r="E109" s="183"/>
      <c r="F109" s="183"/>
      <c r="G109" s="7">
        <v>101</v>
      </c>
      <c r="H109" s="90">
        <v>0</v>
      </c>
      <c r="I109" s="90">
        <v>0</v>
      </c>
    </row>
    <row r="110" spans="1:9" ht="21.6" customHeight="1" x14ac:dyDescent="0.2">
      <c r="A110" s="183" t="s">
        <v>143</v>
      </c>
      <c r="B110" s="183"/>
      <c r="C110" s="183"/>
      <c r="D110" s="183"/>
      <c r="E110" s="183"/>
      <c r="F110" s="183"/>
      <c r="G110" s="7">
        <v>102</v>
      </c>
      <c r="H110" s="90">
        <v>0</v>
      </c>
      <c r="I110" s="90">
        <v>0</v>
      </c>
    </row>
    <row r="111" spans="1:9" ht="12.75" customHeight="1" x14ac:dyDescent="0.2">
      <c r="A111" s="183" t="s">
        <v>144</v>
      </c>
      <c r="B111" s="183"/>
      <c r="C111" s="183"/>
      <c r="D111" s="183"/>
      <c r="E111" s="183"/>
      <c r="F111" s="183"/>
      <c r="G111" s="7">
        <v>103</v>
      </c>
      <c r="H111" s="90">
        <v>0</v>
      </c>
      <c r="I111" s="90">
        <v>0</v>
      </c>
    </row>
    <row r="112" spans="1:9" ht="12.75" customHeight="1" x14ac:dyDescent="0.2">
      <c r="A112" s="183" t="s">
        <v>145</v>
      </c>
      <c r="B112" s="183"/>
      <c r="C112" s="183"/>
      <c r="D112" s="183"/>
      <c r="E112" s="183"/>
      <c r="F112" s="183"/>
      <c r="G112" s="7">
        <v>104</v>
      </c>
      <c r="H112" s="90">
        <v>335007354.24000001</v>
      </c>
      <c r="I112" s="90">
        <v>313441054.76999998</v>
      </c>
    </row>
    <row r="113" spans="1:9" ht="12.75" customHeight="1" x14ac:dyDescent="0.2">
      <c r="A113" s="183" t="s">
        <v>146</v>
      </c>
      <c r="B113" s="183"/>
      <c r="C113" s="183"/>
      <c r="D113" s="183"/>
      <c r="E113" s="183"/>
      <c r="F113" s="183"/>
      <c r="G113" s="7">
        <v>105</v>
      </c>
      <c r="H113" s="90">
        <v>0</v>
      </c>
      <c r="I113" s="90">
        <v>0</v>
      </c>
    </row>
    <row r="114" spans="1:9" ht="12.75" customHeight="1" x14ac:dyDescent="0.2">
      <c r="A114" s="183" t="s">
        <v>147</v>
      </c>
      <c r="B114" s="183"/>
      <c r="C114" s="183"/>
      <c r="D114" s="183"/>
      <c r="E114" s="183"/>
      <c r="F114" s="183"/>
      <c r="G114" s="7">
        <v>106</v>
      </c>
      <c r="H114" s="90">
        <v>196448</v>
      </c>
      <c r="I114" s="90">
        <v>190991.43</v>
      </c>
    </row>
    <row r="115" spans="1:9" ht="12.75" customHeight="1" x14ac:dyDescent="0.2">
      <c r="A115" s="183" t="s">
        <v>148</v>
      </c>
      <c r="B115" s="183"/>
      <c r="C115" s="183"/>
      <c r="D115" s="183"/>
      <c r="E115" s="183"/>
      <c r="F115" s="183"/>
      <c r="G115" s="7">
        <v>107</v>
      </c>
      <c r="H115" s="90">
        <v>0</v>
      </c>
      <c r="I115" s="90">
        <v>0</v>
      </c>
    </row>
    <row r="116" spans="1:9" ht="12.75" customHeight="1" x14ac:dyDescent="0.2">
      <c r="A116" s="183" t="s">
        <v>149</v>
      </c>
      <c r="B116" s="183"/>
      <c r="C116" s="183"/>
      <c r="D116" s="183"/>
      <c r="E116" s="183"/>
      <c r="F116" s="183"/>
      <c r="G116" s="7">
        <v>108</v>
      </c>
      <c r="H116" s="90">
        <v>2217631.02</v>
      </c>
      <c r="I116" s="90">
        <v>2110148.21</v>
      </c>
    </row>
    <row r="117" spans="1:9" ht="12.75" customHeight="1" x14ac:dyDescent="0.2">
      <c r="A117" s="183" t="s">
        <v>150</v>
      </c>
      <c r="B117" s="183"/>
      <c r="C117" s="183"/>
      <c r="D117" s="183"/>
      <c r="E117" s="183"/>
      <c r="F117" s="183"/>
      <c r="G117" s="7">
        <v>109</v>
      </c>
      <c r="H117" s="90">
        <v>5484339.1200000001</v>
      </c>
      <c r="I117" s="90">
        <v>5404078.7400000002</v>
      </c>
    </row>
    <row r="118" spans="1:9" ht="12.75" customHeight="1" x14ac:dyDescent="0.2">
      <c r="A118" s="185" t="s">
        <v>151</v>
      </c>
      <c r="B118" s="185"/>
      <c r="C118" s="185"/>
      <c r="D118" s="185"/>
      <c r="E118" s="185"/>
      <c r="F118" s="185"/>
      <c r="G118" s="8">
        <v>110</v>
      </c>
      <c r="H118" s="91">
        <f>SUM(H119:H132)</f>
        <v>205767615.24000001</v>
      </c>
      <c r="I118" s="91">
        <f>SUM(I119:I132)</f>
        <v>198903529.16000003</v>
      </c>
    </row>
    <row r="119" spans="1:9" ht="12.75" customHeight="1" x14ac:dyDescent="0.2">
      <c r="A119" s="183" t="s">
        <v>140</v>
      </c>
      <c r="B119" s="183"/>
      <c r="C119" s="183"/>
      <c r="D119" s="183"/>
      <c r="E119" s="183"/>
      <c r="F119" s="183"/>
      <c r="G119" s="7">
        <v>111</v>
      </c>
      <c r="H119" s="90">
        <v>0</v>
      </c>
      <c r="I119" s="90">
        <v>0</v>
      </c>
    </row>
    <row r="120" spans="1:9" ht="22.15" customHeight="1" x14ac:dyDescent="0.2">
      <c r="A120" s="183" t="s">
        <v>141</v>
      </c>
      <c r="B120" s="183"/>
      <c r="C120" s="183"/>
      <c r="D120" s="183"/>
      <c r="E120" s="183"/>
      <c r="F120" s="183"/>
      <c r="G120" s="7">
        <v>112</v>
      </c>
      <c r="H120" s="90">
        <v>0</v>
      </c>
      <c r="I120" s="90">
        <v>0</v>
      </c>
    </row>
    <row r="121" spans="1:9" ht="12.75" customHeight="1" x14ac:dyDescent="0.2">
      <c r="A121" s="183" t="s">
        <v>142</v>
      </c>
      <c r="B121" s="183"/>
      <c r="C121" s="183"/>
      <c r="D121" s="183"/>
      <c r="E121" s="183"/>
      <c r="F121" s="183"/>
      <c r="G121" s="7">
        <v>113</v>
      </c>
      <c r="H121" s="90">
        <v>0</v>
      </c>
      <c r="I121" s="90">
        <v>0</v>
      </c>
    </row>
    <row r="122" spans="1:9" ht="23.45" customHeight="1" x14ac:dyDescent="0.2">
      <c r="A122" s="183" t="s">
        <v>143</v>
      </c>
      <c r="B122" s="183"/>
      <c r="C122" s="183"/>
      <c r="D122" s="183"/>
      <c r="E122" s="183"/>
      <c r="F122" s="183"/>
      <c r="G122" s="7">
        <v>114</v>
      </c>
      <c r="H122" s="90">
        <v>0</v>
      </c>
      <c r="I122" s="90">
        <v>0</v>
      </c>
    </row>
    <row r="123" spans="1:9" ht="12.75" customHeight="1" x14ac:dyDescent="0.2">
      <c r="A123" s="183" t="s">
        <v>144</v>
      </c>
      <c r="B123" s="183"/>
      <c r="C123" s="183"/>
      <c r="D123" s="183"/>
      <c r="E123" s="183"/>
      <c r="F123" s="183"/>
      <c r="G123" s="7">
        <v>115</v>
      </c>
      <c r="H123" s="90">
        <v>78246.39</v>
      </c>
      <c r="I123" s="90">
        <v>64628.13</v>
      </c>
    </row>
    <row r="124" spans="1:9" ht="12.75" customHeight="1" x14ac:dyDescent="0.2">
      <c r="A124" s="183" t="s">
        <v>145</v>
      </c>
      <c r="B124" s="183"/>
      <c r="C124" s="183"/>
      <c r="D124" s="183"/>
      <c r="E124" s="183"/>
      <c r="F124" s="183"/>
      <c r="G124" s="7">
        <v>116</v>
      </c>
      <c r="H124" s="90">
        <v>86692749.230000004</v>
      </c>
      <c r="I124" s="90">
        <v>65818621.950000003</v>
      </c>
    </row>
    <row r="125" spans="1:9" ht="12.75" customHeight="1" x14ac:dyDescent="0.2">
      <c r="A125" s="183" t="s">
        <v>146</v>
      </c>
      <c r="B125" s="183"/>
      <c r="C125" s="183"/>
      <c r="D125" s="183"/>
      <c r="E125" s="183"/>
      <c r="F125" s="183"/>
      <c r="G125" s="7">
        <v>117</v>
      </c>
      <c r="H125" s="90">
        <v>1024162.67</v>
      </c>
      <c r="I125" s="90">
        <v>240178.36</v>
      </c>
    </row>
    <row r="126" spans="1:9" ht="12.75" customHeight="1" x14ac:dyDescent="0.2">
      <c r="A126" s="183" t="s">
        <v>147</v>
      </c>
      <c r="B126" s="183"/>
      <c r="C126" s="183"/>
      <c r="D126" s="183"/>
      <c r="E126" s="183"/>
      <c r="F126" s="183"/>
      <c r="G126" s="7">
        <v>118</v>
      </c>
      <c r="H126" s="90">
        <v>84416548.799999997</v>
      </c>
      <c r="I126" s="90">
        <v>80255732.760000005</v>
      </c>
    </row>
    <row r="127" spans="1:9" x14ac:dyDescent="0.2">
      <c r="A127" s="183" t="s">
        <v>148</v>
      </c>
      <c r="B127" s="183"/>
      <c r="C127" s="183"/>
      <c r="D127" s="183"/>
      <c r="E127" s="183"/>
      <c r="F127" s="183"/>
      <c r="G127" s="7">
        <v>119</v>
      </c>
      <c r="H127" s="90">
        <v>0</v>
      </c>
      <c r="I127" s="90">
        <v>39715.93</v>
      </c>
    </row>
    <row r="128" spans="1:9" x14ac:dyDescent="0.2">
      <c r="A128" s="183" t="s">
        <v>152</v>
      </c>
      <c r="B128" s="183"/>
      <c r="C128" s="183"/>
      <c r="D128" s="183"/>
      <c r="E128" s="183"/>
      <c r="F128" s="183"/>
      <c r="G128" s="7">
        <v>120</v>
      </c>
      <c r="H128" s="90">
        <v>19188415.280000001</v>
      </c>
      <c r="I128" s="90">
        <v>19243666.829999998</v>
      </c>
    </row>
    <row r="129" spans="1:9" x14ac:dyDescent="0.2">
      <c r="A129" s="183" t="s">
        <v>153</v>
      </c>
      <c r="B129" s="183"/>
      <c r="C129" s="183"/>
      <c r="D129" s="183"/>
      <c r="E129" s="183"/>
      <c r="F129" s="183"/>
      <c r="G129" s="7">
        <v>121</v>
      </c>
      <c r="H129" s="90">
        <v>9528089.7599999998</v>
      </c>
      <c r="I129" s="90">
        <v>5914031.54</v>
      </c>
    </row>
    <row r="130" spans="1:9" x14ac:dyDescent="0.2">
      <c r="A130" s="183" t="s">
        <v>154</v>
      </c>
      <c r="B130" s="183"/>
      <c r="C130" s="183"/>
      <c r="D130" s="183"/>
      <c r="E130" s="183"/>
      <c r="F130" s="183"/>
      <c r="G130" s="7">
        <v>122</v>
      </c>
      <c r="H130" s="90">
        <v>1206751.06</v>
      </c>
      <c r="I130" s="90">
        <v>24559368.440000001</v>
      </c>
    </row>
    <row r="131" spans="1:9" x14ac:dyDescent="0.2">
      <c r="A131" s="183" t="s">
        <v>155</v>
      </c>
      <c r="B131" s="183"/>
      <c r="C131" s="183"/>
      <c r="D131" s="183"/>
      <c r="E131" s="183"/>
      <c r="F131" s="183"/>
      <c r="G131" s="7">
        <v>123</v>
      </c>
      <c r="H131" s="90">
        <v>0</v>
      </c>
      <c r="I131" s="90">
        <v>0</v>
      </c>
    </row>
    <row r="132" spans="1:9" x14ac:dyDescent="0.2">
      <c r="A132" s="183" t="s">
        <v>156</v>
      </c>
      <c r="B132" s="183"/>
      <c r="C132" s="183"/>
      <c r="D132" s="183"/>
      <c r="E132" s="183"/>
      <c r="F132" s="183"/>
      <c r="G132" s="7">
        <v>124</v>
      </c>
      <c r="H132" s="90">
        <v>3632652.05</v>
      </c>
      <c r="I132" s="90">
        <v>2767585.22</v>
      </c>
    </row>
    <row r="133" spans="1:9" ht="22.15" customHeight="1" x14ac:dyDescent="0.2">
      <c r="A133" s="199" t="s">
        <v>157</v>
      </c>
      <c r="B133" s="199"/>
      <c r="C133" s="199"/>
      <c r="D133" s="199"/>
      <c r="E133" s="199"/>
      <c r="F133" s="199"/>
      <c r="G133" s="7">
        <v>125</v>
      </c>
      <c r="H133" s="90">
        <v>42076444.939999998</v>
      </c>
      <c r="I133" s="90">
        <v>43190758.390000001</v>
      </c>
    </row>
    <row r="134" spans="1:9" ht="12.75" customHeight="1" x14ac:dyDescent="0.2">
      <c r="A134" s="185" t="s">
        <v>158</v>
      </c>
      <c r="B134" s="185"/>
      <c r="C134" s="185"/>
      <c r="D134" s="185"/>
      <c r="E134" s="185"/>
      <c r="F134" s="185"/>
      <c r="G134" s="8">
        <v>126</v>
      </c>
      <c r="H134" s="91">
        <f>H75+H99+H106+H118+H133</f>
        <v>1349961053.9300001</v>
      </c>
      <c r="I134" s="91">
        <f>I75+I99+I106+I118+I133</f>
        <v>1355224071.8500001</v>
      </c>
    </row>
    <row r="135" spans="1:9" x14ac:dyDescent="0.2">
      <c r="A135" s="199" t="s">
        <v>159</v>
      </c>
      <c r="B135" s="199"/>
      <c r="C135" s="199"/>
      <c r="D135" s="199"/>
      <c r="E135" s="199"/>
      <c r="F135" s="199"/>
      <c r="G135" s="7">
        <v>127</v>
      </c>
      <c r="H135" s="90">
        <v>26485424.93</v>
      </c>
      <c r="I135" s="90">
        <v>35062484.799999997</v>
      </c>
    </row>
  </sheetData>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Incorrect entry" error="You can enter only positive whole numbers."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Incorrect entry" error="You can enter only whole numbers. This ADP code can have a negative sign."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Incorrect entry" error="You can enter only positive or negative whole numbers."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Incorrect entry" error="You can enter only positive or negative whole numbers."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Incorrect entry" error="You can enter only whole numbers."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rintOptions horizontalCentered="1"/>
  <pageMargins left="0.51181102362204722" right="0.51181102362204722" top="0.55118110236220474" bottom="0.55118110236220474" header="0.51181102362204722" footer="0.51181102362204722"/>
  <pageSetup paperSize="9" scale="9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4"/>
  <sheetViews>
    <sheetView zoomScaleNormal="100" zoomScaleSheetLayoutView="110" workbookViewId="0">
      <selection activeCell="J93" sqref="J93"/>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03" t="s">
        <v>160</v>
      </c>
      <c r="B1" s="204"/>
      <c r="C1" s="204"/>
      <c r="D1" s="204"/>
      <c r="E1" s="204"/>
      <c r="F1" s="204"/>
      <c r="G1" s="204"/>
      <c r="H1" s="204"/>
      <c r="I1" s="204"/>
    </row>
    <row r="2" spans="1:11" x14ac:dyDescent="0.2">
      <c r="A2" s="205" t="s">
        <v>477</v>
      </c>
      <c r="B2" s="206"/>
      <c r="C2" s="206"/>
      <c r="D2" s="206"/>
      <c r="E2" s="206"/>
      <c r="F2" s="206"/>
      <c r="G2" s="206"/>
      <c r="H2" s="206"/>
      <c r="I2" s="206"/>
    </row>
    <row r="3" spans="1:11" x14ac:dyDescent="0.2">
      <c r="A3" s="207" t="s">
        <v>161</v>
      </c>
      <c r="B3" s="208"/>
      <c r="C3" s="208"/>
      <c r="D3" s="208"/>
      <c r="E3" s="208"/>
      <c r="F3" s="208"/>
      <c r="G3" s="208"/>
      <c r="H3" s="208"/>
      <c r="I3" s="208"/>
      <c r="J3" s="209"/>
      <c r="K3" s="209"/>
    </row>
    <row r="4" spans="1:11" x14ac:dyDescent="0.2">
      <c r="A4" s="210" t="s">
        <v>474</v>
      </c>
      <c r="B4" s="211"/>
      <c r="C4" s="211"/>
      <c r="D4" s="211"/>
      <c r="E4" s="211"/>
      <c r="F4" s="211"/>
      <c r="G4" s="211"/>
      <c r="H4" s="211"/>
      <c r="I4" s="211"/>
      <c r="J4" s="212"/>
      <c r="K4" s="212"/>
    </row>
    <row r="5" spans="1:11" ht="22.15" customHeight="1" x14ac:dyDescent="0.2">
      <c r="A5" s="213" t="s">
        <v>44</v>
      </c>
      <c r="B5" s="214"/>
      <c r="C5" s="214"/>
      <c r="D5" s="214"/>
      <c r="E5" s="214"/>
      <c r="F5" s="214"/>
      <c r="G5" s="213" t="s">
        <v>162</v>
      </c>
      <c r="H5" s="215" t="s">
        <v>163</v>
      </c>
      <c r="I5" s="216"/>
      <c r="J5" s="215" t="s">
        <v>164</v>
      </c>
      <c r="K5" s="216"/>
    </row>
    <row r="6" spans="1:11" x14ac:dyDescent="0.2">
      <c r="A6" s="214"/>
      <c r="B6" s="214"/>
      <c r="C6" s="214"/>
      <c r="D6" s="214"/>
      <c r="E6" s="214"/>
      <c r="F6" s="214"/>
      <c r="G6" s="214"/>
      <c r="H6" s="23" t="s">
        <v>165</v>
      </c>
      <c r="I6" s="23" t="s">
        <v>166</v>
      </c>
      <c r="J6" s="23" t="s">
        <v>165</v>
      </c>
      <c r="K6" s="23" t="s">
        <v>166</v>
      </c>
    </row>
    <row r="7" spans="1:11" x14ac:dyDescent="0.2">
      <c r="A7" s="219">
        <v>1</v>
      </c>
      <c r="B7" s="220"/>
      <c r="C7" s="220"/>
      <c r="D7" s="220"/>
      <c r="E7" s="220"/>
      <c r="F7" s="220"/>
      <c r="G7" s="24">
        <v>2</v>
      </c>
      <c r="H7" s="23">
        <v>3</v>
      </c>
      <c r="I7" s="23">
        <v>4</v>
      </c>
      <c r="J7" s="23">
        <v>5</v>
      </c>
      <c r="K7" s="23">
        <v>6</v>
      </c>
    </row>
    <row r="8" spans="1:11" ht="12.75" customHeight="1" x14ac:dyDescent="0.2">
      <c r="A8" s="217" t="s">
        <v>167</v>
      </c>
      <c r="B8" s="217"/>
      <c r="C8" s="217"/>
      <c r="D8" s="217"/>
      <c r="E8" s="217"/>
      <c r="F8" s="217"/>
      <c r="G8" s="8">
        <v>1</v>
      </c>
      <c r="H8" s="94">
        <f>SUM(H9:H13)</f>
        <v>556762085.05999994</v>
      </c>
      <c r="I8" s="94">
        <f>SUM(I9:I13)</f>
        <v>266076347.88999999</v>
      </c>
      <c r="J8" s="94">
        <f>SUM(J9:J13)</f>
        <v>523136586.15000004</v>
      </c>
      <c r="K8" s="94">
        <f>SUM(K9:K13)</f>
        <v>265244242.43000001</v>
      </c>
    </row>
    <row r="9" spans="1:11" ht="12.75" customHeight="1" x14ac:dyDescent="0.2">
      <c r="A9" s="183" t="s">
        <v>168</v>
      </c>
      <c r="B9" s="183"/>
      <c r="C9" s="183"/>
      <c r="D9" s="183"/>
      <c r="E9" s="183"/>
      <c r="F9" s="183"/>
      <c r="G9" s="7">
        <v>2</v>
      </c>
      <c r="H9" s="95">
        <v>0</v>
      </c>
      <c r="I9" s="95">
        <v>0</v>
      </c>
      <c r="J9" s="95">
        <v>0</v>
      </c>
      <c r="K9" s="95">
        <v>0</v>
      </c>
    </row>
    <row r="10" spans="1:11" ht="12.75" customHeight="1" x14ac:dyDescent="0.2">
      <c r="A10" s="183" t="s">
        <v>169</v>
      </c>
      <c r="B10" s="183"/>
      <c r="C10" s="183"/>
      <c r="D10" s="183"/>
      <c r="E10" s="183"/>
      <c r="F10" s="183"/>
      <c r="G10" s="7">
        <v>3</v>
      </c>
      <c r="H10" s="95">
        <v>484002164.31</v>
      </c>
      <c r="I10" s="95">
        <v>255308740.66</v>
      </c>
      <c r="J10" s="95">
        <v>505564207.73000002</v>
      </c>
      <c r="K10" s="95">
        <v>256300682.24000001</v>
      </c>
    </row>
    <row r="11" spans="1:11" ht="12.75" customHeight="1" x14ac:dyDescent="0.2">
      <c r="A11" s="183" t="s">
        <v>170</v>
      </c>
      <c r="B11" s="183"/>
      <c r="C11" s="183"/>
      <c r="D11" s="183"/>
      <c r="E11" s="183"/>
      <c r="F11" s="183"/>
      <c r="G11" s="7">
        <v>4</v>
      </c>
      <c r="H11" s="95">
        <v>0</v>
      </c>
      <c r="I11" s="95">
        <v>0</v>
      </c>
      <c r="J11" s="95">
        <v>0</v>
      </c>
      <c r="K11" s="95">
        <v>0</v>
      </c>
    </row>
    <row r="12" spans="1:11" ht="12.75" customHeight="1" x14ac:dyDescent="0.2">
      <c r="A12" s="183" t="s">
        <v>171</v>
      </c>
      <c r="B12" s="183"/>
      <c r="C12" s="183"/>
      <c r="D12" s="183"/>
      <c r="E12" s="183"/>
      <c r="F12" s="183"/>
      <c r="G12" s="7">
        <v>5</v>
      </c>
      <c r="H12" s="95">
        <v>0</v>
      </c>
      <c r="I12" s="95">
        <v>0</v>
      </c>
      <c r="J12" s="95">
        <v>0</v>
      </c>
      <c r="K12" s="95">
        <v>0</v>
      </c>
    </row>
    <row r="13" spans="1:11" ht="12.75" customHeight="1" x14ac:dyDescent="0.2">
      <c r="A13" s="183" t="s">
        <v>172</v>
      </c>
      <c r="B13" s="183"/>
      <c r="C13" s="183"/>
      <c r="D13" s="183"/>
      <c r="E13" s="183"/>
      <c r="F13" s="183"/>
      <c r="G13" s="7">
        <v>6</v>
      </c>
      <c r="H13" s="95">
        <v>72759920.75</v>
      </c>
      <c r="I13" s="95">
        <v>10767607.23</v>
      </c>
      <c r="J13" s="95">
        <v>17572378.420000002</v>
      </c>
      <c r="K13" s="95">
        <v>8943560.1899999995</v>
      </c>
    </row>
    <row r="14" spans="1:11" ht="12.75" customHeight="1" x14ac:dyDescent="0.2">
      <c r="A14" s="217" t="s">
        <v>173</v>
      </c>
      <c r="B14" s="217"/>
      <c r="C14" s="217"/>
      <c r="D14" s="217"/>
      <c r="E14" s="217"/>
      <c r="F14" s="217"/>
      <c r="G14" s="8">
        <v>7</v>
      </c>
      <c r="H14" s="94">
        <f>H15+H16+H20+H24+H25+H26+H29+H36</f>
        <v>442221168.19</v>
      </c>
      <c r="I14" s="94">
        <f>I15+I16+I20+I24+I25+I26+I29+I36</f>
        <v>235464431.78999996</v>
      </c>
      <c r="J14" s="94">
        <f>J15+J16+J20+J24+J25+J26+J29+J36</f>
        <v>464873944.63</v>
      </c>
      <c r="K14" s="94">
        <f>K15+K16+K20+K24+K25+K26+K29+K36</f>
        <v>236651594.79000002</v>
      </c>
    </row>
    <row r="15" spans="1:11" ht="12.75" customHeight="1" x14ac:dyDescent="0.2">
      <c r="A15" s="183" t="s">
        <v>174</v>
      </c>
      <c r="B15" s="183"/>
      <c r="C15" s="183"/>
      <c r="D15" s="183"/>
      <c r="E15" s="183"/>
      <c r="F15" s="183"/>
      <c r="G15" s="7">
        <v>8</v>
      </c>
      <c r="H15" s="95">
        <v>-12591197.66</v>
      </c>
      <c r="I15" s="95">
        <v>-10257778.970000001</v>
      </c>
      <c r="J15" s="95">
        <v>-17041605.469999999</v>
      </c>
      <c r="K15" s="95">
        <v>-9982373.4299999997</v>
      </c>
    </row>
    <row r="16" spans="1:11" ht="12.75" customHeight="1" x14ac:dyDescent="0.2">
      <c r="A16" s="184" t="s">
        <v>175</v>
      </c>
      <c r="B16" s="184"/>
      <c r="C16" s="184"/>
      <c r="D16" s="184"/>
      <c r="E16" s="184"/>
      <c r="F16" s="184"/>
      <c r="G16" s="8">
        <v>9</v>
      </c>
      <c r="H16" s="94">
        <f>SUM(H17:H19)</f>
        <v>297182836.13999999</v>
      </c>
      <c r="I16" s="94">
        <f>SUM(I17:I19)</f>
        <v>161015146.94999999</v>
      </c>
      <c r="J16" s="94">
        <f>SUM(J17:J19)</f>
        <v>316141204.75</v>
      </c>
      <c r="K16" s="94">
        <f>SUM(K17:K19)</f>
        <v>162323764.31</v>
      </c>
    </row>
    <row r="17" spans="1:11" ht="12.75" customHeight="1" x14ac:dyDescent="0.2">
      <c r="A17" s="218" t="s">
        <v>176</v>
      </c>
      <c r="B17" s="218"/>
      <c r="C17" s="218"/>
      <c r="D17" s="218"/>
      <c r="E17" s="218"/>
      <c r="F17" s="218"/>
      <c r="G17" s="7">
        <v>10</v>
      </c>
      <c r="H17" s="95">
        <v>190045386.06</v>
      </c>
      <c r="I17" s="95">
        <v>102094409.59999999</v>
      </c>
      <c r="J17" s="95">
        <v>201623125.31</v>
      </c>
      <c r="K17" s="95">
        <v>103158524.54000001</v>
      </c>
    </row>
    <row r="18" spans="1:11" ht="12.75" customHeight="1" x14ac:dyDescent="0.2">
      <c r="A18" s="218" t="s">
        <v>177</v>
      </c>
      <c r="B18" s="218"/>
      <c r="C18" s="218"/>
      <c r="D18" s="218"/>
      <c r="E18" s="218"/>
      <c r="F18" s="218"/>
      <c r="G18" s="7">
        <v>11</v>
      </c>
      <c r="H18" s="95">
        <v>54048246.060000002</v>
      </c>
      <c r="I18" s="95">
        <v>29225522.02</v>
      </c>
      <c r="J18" s="95">
        <v>59123905.030000001</v>
      </c>
      <c r="K18" s="95">
        <v>28513089.780000001</v>
      </c>
    </row>
    <row r="19" spans="1:11" ht="12.75" customHeight="1" x14ac:dyDescent="0.2">
      <c r="A19" s="218" t="s">
        <v>178</v>
      </c>
      <c r="B19" s="218"/>
      <c r="C19" s="218"/>
      <c r="D19" s="218"/>
      <c r="E19" s="218"/>
      <c r="F19" s="218"/>
      <c r="G19" s="7">
        <v>12</v>
      </c>
      <c r="H19" s="95">
        <v>53089204.020000003</v>
      </c>
      <c r="I19" s="95">
        <v>29695215.329999998</v>
      </c>
      <c r="J19" s="95">
        <v>55394174.409999996</v>
      </c>
      <c r="K19" s="95">
        <v>30652149.989999998</v>
      </c>
    </row>
    <row r="20" spans="1:11" ht="12.75" customHeight="1" x14ac:dyDescent="0.2">
      <c r="A20" s="184" t="s">
        <v>179</v>
      </c>
      <c r="B20" s="184"/>
      <c r="C20" s="184"/>
      <c r="D20" s="184"/>
      <c r="E20" s="184"/>
      <c r="F20" s="184"/>
      <c r="G20" s="8">
        <v>13</v>
      </c>
      <c r="H20" s="94">
        <f>SUM(H21:H23)</f>
        <v>114214667.17</v>
      </c>
      <c r="I20" s="94">
        <f>SUM(I21:I23)</f>
        <v>61055484.880000003</v>
      </c>
      <c r="J20" s="94">
        <f>SUM(J21:J23)</f>
        <v>118821718.31</v>
      </c>
      <c r="K20" s="94">
        <f>SUM(K21:K23)</f>
        <v>60141962.43</v>
      </c>
    </row>
    <row r="21" spans="1:11" ht="12.75" customHeight="1" x14ac:dyDescent="0.2">
      <c r="A21" s="218" t="s">
        <v>180</v>
      </c>
      <c r="B21" s="218"/>
      <c r="C21" s="218"/>
      <c r="D21" s="218"/>
      <c r="E21" s="218"/>
      <c r="F21" s="218"/>
      <c r="G21" s="7">
        <v>14</v>
      </c>
      <c r="H21" s="95">
        <v>76503902.549999997</v>
      </c>
      <c r="I21" s="95">
        <v>39960379.219999999</v>
      </c>
      <c r="J21" s="95">
        <v>78518101.629999995</v>
      </c>
      <c r="K21" s="95">
        <v>38667815.630000003</v>
      </c>
    </row>
    <row r="22" spans="1:11" ht="12.75" customHeight="1" x14ac:dyDescent="0.2">
      <c r="A22" s="218" t="s">
        <v>181</v>
      </c>
      <c r="B22" s="218"/>
      <c r="C22" s="218"/>
      <c r="D22" s="218"/>
      <c r="E22" s="218"/>
      <c r="F22" s="218"/>
      <c r="G22" s="7">
        <v>15</v>
      </c>
      <c r="H22" s="95">
        <v>24221478.350000001</v>
      </c>
      <c r="I22" s="95">
        <v>13630744.710000001</v>
      </c>
      <c r="J22" s="95">
        <v>26453528.760000002</v>
      </c>
      <c r="K22" s="95">
        <v>14142348.109999999</v>
      </c>
    </row>
    <row r="23" spans="1:11" ht="12.75" customHeight="1" x14ac:dyDescent="0.2">
      <c r="A23" s="218" t="s">
        <v>182</v>
      </c>
      <c r="B23" s="218"/>
      <c r="C23" s="218"/>
      <c r="D23" s="218"/>
      <c r="E23" s="218"/>
      <c r="F23" s="218"/>
      <c r="G23" s="7">
        <v>16</v>
      </c>
      <c r="H23" s="95">
        <v>13489286.27</v>
      </c>
      <c r="I23" s="95">
        <v>7464360.9500000002</v>
      </c>
      <c r="J23" s="95">
        <v>13850087.92</v>
      </c>
      <c r="K23" s="95">
        <v>7331798.6900000004</v>
      </c>
    </row>
    <row r="24" spans="1:11" ht="12.75" customHeight="1" x14ac:dyDescent="0.2">
      <c r="A24" s="183" t="s">
        <v>183</v>
      </c>
      <c r="B24" s="183"/>
      <c r="C24" s="183"/>
      <c r="D24" s="183"/>
      <c r="E24" s="183"/>
      <c r="F24" s="183"/>
      <c r="G24" s="7">
        <v>17</v>
      </c>
      <c r="H24" s="95">
        <v>27921595.73</v>
      </c>
      <c r="I24" s="95">
        <v>14934798.199999999</v>
      </c>
      <c r="J24" s="95">
        <v>31020147.600000001</v>
      </c>
      <c r="K24" s="95">
        <v>15705560.43</v>
      </c>
    </row>
    <row r="25" spans="1:11" ht="12.75" customHeight="1" x14ac:dyDescent="0.2">
      <c r="A25" s="183" t="s">
        <v>184</v>
      </c>
      <c r="B25" s="183"/>
      <c r="C25" s="183"/>
      <c r="D25" s="183"/>
      <c r="E25" s="183"/>
      <c r="F25" s="183"/>
      <c r="G25" s="7">
        <v>18</v>
      </c>
      <c r="H25" s="95">
        <v>12623798.470000001</v>
      </c>
      <c r="I25" s="95">
        <v>7154456.3399999999</v>
      </c>
      <c r="J25" s="95">
        <v>14851821.59</v>
      </c>
      <c r="K25" s="95">
        <v>7983917.2400000002</v>
      </c>
    </row>
    <row r="26" spans="1:11" ht="12.75" customHeight="1" x14ac:dyDescent="0.2">
      <c r="A26" s="184" t="s">
        <v>185</v>
      </c>
      <c r="B26" s="184"/>
      <c r="C26" s="184"/>
      <c r="D26" s="184"/>
      <c r="E26" s="184"/>
      <c r="F26" s="184"/>
      <c r="G26" s="8">
        <v>19</v>
      </c>
      <c r="H26" s="94">
        <f>H27+H28</f>
        <v>554447.07999999996</v>
      </c>
      <c r="I26" s="94">
        <f>I27+I28</f>
        <v>358984.57</v>
      </c>
      <c r="J26" s="94">
        <f>J27+J28</f>
        <v>953110.61</v>
      </c>
      <c r="K26" s="94">
        <f>K27+K28</f>
        <v>181761.08</v>
      </c>
    </row>
    <row r="27" spans="1:11" ht="12.75" customHeight="1" x14ac:dyDescent="0.2">
      <c r="A27" s="218" t="s">
        <v>186</v>
      </c>
      <c r="B27" s="218"/>
      <c r="C27" s="218"/>
      <c r="D27" s="218"/>
      <c r="E27" s="218"/>
      <c r="F27" s="218"/>
      <c r="G27" s="7">
        <v>20</v>
      </c>
      <c r="H27" s="95">
        <v>5434.58</v>
      </c>
      <c r="I27" s="95">
        <v>5434.58</v>
      </c>
      <c r="J27" s="95">
        <v>1234.28</v>
      </c>
      <c r="K27" s="95">
        <v>0</v>
      </c>
    </row>
    <row r="28" spans="1:11" ht="12.75" customHeight="1" x14ac:dyDescent="0.2">
      <c r="A28" s="218" t="s">
        <v>187</v>
      </c>
      <c r="B28" s="218"/>
      <c r="C28" s="218"/>
      <c r="D28" s="218"/>
      <c r="E28" s="218"/>
      <c r="F28" s="218"/>
      <c r="G28" s="7">
        <v>21</v>
      </c>
      <c r="H28" s="95">
        <v>549012.5</v>
      </c>
      <c r="I28" s="95">
        <v>353549.99</v>
      </c>
      <c r="J28" s="95">
        <v>951876.33</v>
      </c>
      <c r="K28" s="95">
        <v>181761.08</v>
      </c>
    </row>
    <row r="29" spans="1:11" ht="12.75" customHeight="1" x14ac:dyDescent="0.2">
      <c r="A29" s="184" t="s">
        <v>188</v>
      </c>
      <c r="B29" s="184"/>
      <c r="C29" s="184"/>
      <c r="D29" s="184"/>
      <c r="E29" s="184"/>
      <c r="F29" s="184"/>
      <c r="G29" s="8">
        <v>22</v>
      </c>
      <c r="H29" s="94">
        <f>SUM(H30:H35)</f>
        <v>0</v>
      </c>
      <c r="I29" s="94">
        <f>SUM(I30:I35)</f>
        <v>-77671.33</v>
      </c>
      <c r="J29" s="94">
        <f>SUM(J30:J35)</f>
        <v>0</v>
      </c>
      <c r="K29" s="94">
        <f>SUM(K30:K35)</f>
        <v>-51913.24</v>
      </c>
    </row>
    <row r="30" spans="1:11" ht="12.75" customHeight="1" x14ac:dyDescent="0.2">
      <c r="A30" s="218" t="s">
        <v>189</v>
      </c>
      <c r="B30" s="218"/>
      <c r="C30" s="218"/>
      <c r="D30" s="218"/>
      <c r="E30" s="218"/>
      <c r="F30" s="218"/>
      <c r="G30" s="7">
        <v>23</v>
      </c>
      <c r="H30" s="95">
        <v>0</v>
      </c>
      <c r="I30" s="95">
        <v>0</v>
      </c>
      <c r="J30" s="95">
        <v>0</v>
      </c>
      <c r="K30" s="95">
        <v>0</v>
      </c>
    </row>
    <row r="31" spans="1:11" ht="12.75" customHeight="1" x14ac:dyDescent="0.2">
      <c r="A31" s="218" t="s">
        <v>190</v>
      </c>
      <c r="B31" s="218"/>
      <c r="C31" s="218"/>
      <c r="D31" s="218"/>
      <c r="E31" s="218"/>
      <c r="F31" s="218"/>
      <c r="G31" s="7">
        <v>24</v>
      </c>
      <c r="H31" s="95">
        <v>0</v>
      </c>
      <c r="I31" s="95">
        <v>0</v>
      </c>
      <c r="J31" s="95">
        <v>0</v>
      </c>
      <c r="K31" s="95">
        <v>0</v>
      </c>
    </row>
    <row r="32" spans="1:11" ht="12.75" customHeight="1" x14ac:dyDescent="0.2">
      <c r="A32" s="218" t="s">
        <v>191</v>
      </c>
      <c r="B32" s="218"/>
      <c r="C32" s="218"/>
      <c r="D32" s="218"/>
      <c r="E32" s="218"/>
      <c r="F32" s="218"/>
      <c r="G32" s="7">
        <v>25</v>
      </c>
      <c r="H32" s="95">
        <v>0</v>
      </c>
      <c r="I32" s="95">
        <v>-77671.33</v>
      </c>
      <c r="J32" s="95">
        <v>0</v>
      </c>
      <c r="K32" s="95">
        <v>-51913.24</v>
      </c>
    </row>
    <row r="33" spans="1:11" ht="12.75" customHeight="1" x14ac:dyDescent="0.2">
      <c r="A33" s="218" t="s">
        <v>192</v>
      </c>
      <c r="B33" s="218"/>
      <c r="C33" s="218"/>
      <c r="D33" s="218"/>
      <c r="E33" s="218"/>
      <c r="F33" s="218"/>
      <c r="G33" s="7">
        <v>26</v>
      </c>
      <c r="H33" s="95">
        <v>0</v>
      </c>
      <c r="I33" s="95">
        <v>0</v>
      </c>
      <c r="J33" s="95">
        <v>0</v>
      </c>
      <c r="K33" s="95">
        <v>0</v>
      </c>
    </row>
    <row r="34" spans="1:11" ht="12.75" customHeight="1" x14ac:dyDescent="0.2">
      <c r="A34" s="218" t="s">
        <v>193</v>
      </c>
      <c r="B34" s="218"/>
      <c r="C34" s="218"/>
      <c r="D34" s="218"/>
      <c r="E34" s="218"/>
      <c r="F34" s="218"/>
      <c r="G34" s="7">
        <v>27</v>
      </c>
      <c r="H34" s="95">
        <v>0</v>
      </c>
      <c r="I34" s="95">
        <v>0</v>
      </c>
      <c r="J34" s="95">
        <v>0</v>
      </c>
      <c r="K34" s="95">
        <v>0</v>
      </c>
    </row>
    <row r="35" spans="1:11" ht="12.75" customHeight="1" x14ac:dyDescent="0.2">
      <c r="A35" s="218" t="s">
        <v>194</v>
      </c>
      <c r="B35" s="218"/>
      <c r="C35" s="218"/>
      <c r="D35" s="218"/>
      <c r="E35" s="218"/>
      <c r="F35" s="218"/>
      <c r="G35" s="7">
        <v>28</v>
      </c>
      <c r="H35" s="95">
        <v>0</v>
      </c>
      <c r="I35" s="95">
        <v>0</v>
      </c>
      <c r="J35" s="95">
        <v>0</v>
      </c>
      <c r="K35" s="95">
        <v>0</v>
      </c>
    </row>
    <row r="36" spans="1:11" ht="12.75" customHeight="1" x14ac:dyDescent="0.2">
      <c r="A36" s="183" t="s">
        <v>195</v>
      </c>
      <c r="B36" s="183"/>
      <c r="C36" s="183"/>
      <c r="D36" s="183"/>
      <c r="E36" s="183"/>
      <c r="F36" s="183"/>
      <c r="G36" s="7">
        <v>29</v>
      </c>
      <c r="H36" s="95">
        <v>2315021.2599999998</v>
      </c>
      <c r="I36" s="95">
        <v>1281011.1499999999</v>
      </c>
      <c r="J36" s="95">
        <v>127547.24</v>
      </c>
      <c r="K36" s="95">
        <v>348915.97</v>
      </c>
    </row>
    <row r="37" spans="1:11" ht="12.75" customHeight="1" x14ac:dyDescent="0.2">
      <c r="A37" s="217" t="s">
        <v>196</v>
      </c>
      <c r="B37" s="217"/>
      <c r="C37" s="217"/>
      <c r="D37" s="217"/>
      <c r="E37" s="217"/>
      <c r="F37" s="217"/>
      <c r="G37" s="8">
        <v>30</v>
      </c>
      <c r="H37" s="94">
        <f>SUM(H38:H47)</f>
        <v>547155.12</v>
      </c>
      <c r="I37" s="94">
        <f>SUM(I38:I47)</f>
        <v>297766.81</v>
      </c>
      <c r="J37" s="94">
        <f>SUM(J38:J47)</f>
        <v>197658.75999999998</v>
      </c>
      <c r="K37" s="94">
        <f>SUM(K38:K47)</f>
        <v>78376.08</v>
      </c>
    </row>
    <row r="38" spans="1:11" ht="12.75" customHeight="1" x14ac:dyDescent="0.2">
      <c r="A38" s="183" t="s">
        <v>197</v>
      </c>
      <c r="B38" s="183"/>
      <c r="C38" s="183"/>
      <c r="D38" s="183"/>
      <c r="E38" s="183"/>
      <c r="F38" s="183"/>
      <c r="G38" s="7">
        <v>31</v>
      </c>
      <c r="H38" s="95">
        <v>0</v>
      </c>
      <c r="I38" s="95">
        <v>0</v>
      </c>
      <c r="J38" s="95">
        <v>0</v>
      </c>
      <c r="K38" s="95">
        <v>0</v>
      </c>
    </row>
    <row r="39" spans="1:11" ht="25.15" customHeight="1" x14ac:dyDescent="0.2">
      <c r="A39" s="183" t="s">
        <v>198</v>
      </c>
      <c r="B39" s="183"/>
      <c r="C39" s="183"/>
      <c r="D39" s="183"/>
      <c r="E39" s="183"/>
      <c r="F39" s="183"/>
      <c r="G39" s="7">
        <v>32</v>
      </c>
      <c r="H39" s="95">
        <v>0</v>
      </c>
      <c r="I39" s="95">
        <v>0</v>
      </c>
      <c r="J39" s="95">
        <v>0</v>
      </c>
      <c r="K39" s="95">
        <v>0</v>
      </c>
    </row>
    <row r="40" spans="1:11" ht="25.15" customHeight="1" x14ac:dyDescent="0.2">
      <c r="A40" s="183" t="s">
        <v>199</v>
      </c>
      <c r="B40" s="183"/>
      <c r="C40" s="183"/>
      <c r="D40" s="183"/>
      <c r="E40" s="183"/>
      <c r="F40" s="183"/>
      <c r="G40" s="7">
        <v>33</v>
      </c>
      <c r="H40" s="95">
        <v>0</v>
      </c>
      <c r="I40" s="95">
        <v>0</v>
      </c>
      <c r="J40" s="95">
        <v>0</v>
      </c>
      <c r="K40" s="95">
        <v>0</v>
      </c>
    </row>
    <row r="41" spans="1:11" ht="25.15" customHeight="1" x14ac:dyDescent="0.2">
      <c r="A41" s="183" t="s">
        <v>200</v>
      </c>
      <c r="B41" s="183"/>
      <c r="C41" s="183"/>
      <c r="D41" s="183"/>
      <c r="E41" s="183"/>
      <c r="F41" s="183"/>
      <c r="G41" s="7">
        <v>34</v>
      </c>
      <c r="H41" s="95">
        <v>0</v>
      </c>
      <c r="I41" s="95">
        <v>0</v>
      </c>
      <c r="J41" s="95">
        <v>0</v>
      </c>
      <c r="K41" s="95">
        <v>0</v>
      </c>
    </row>
    <row r="42" spans="1:11" ht="25.15" customHeight="1" x14ac:dyDescent="0.2">
      <c r="A42" s="183" t="s">
        <v>201</v>
      </c>
      <c r="B42" s="183"/>
      <c r="C42" s="183"/>
      <c r="D42" s="183"/>
      <c r="E42" s="183"/>
      <c r="F42" s="183"/>
      <c r="G42" s="7">
        <v>35</v>
      </c>
      <c r="H42" s="95">
        <v>0</v>
      </c>
      <c r="I42" s="95">
        <v>0</v>
      </c>
      <c r="J42" s="95">
        <v>0</v>
      </c>
      <c r="K42" s="95">
        <v>0</v>
      </c>
    </row>
    <row r="43" spans="1:11" ht="12.75" customHeight="1" x14ac:dyDescent="0.2">
      <c r="A43" s="183" t="s">
        <v>202</v>
      </c>
      <c r="B43" s="183"/>
      <c r="C43" s="183"/>
      <c r="D43" s="183"/>
      <c r="E43" s="183"/>
      <c r="F43" s="183"/>
      <c r="G43" s="7">
        <v>36</v>
      </c>
      <c r="H43" s="95">
        <v>10409.85</v>
      </c>
      <c r="I43" s="95">
        <v>10409.85</v>
      </c>
      <c r="J43" s="95">
        <v>3234.65</v>
      </c>
      <c r="K43" s="95">
        <v>3234.65</v>
      </c>
    </row>
    <row r="44" spans="1:11" ht="12.75" customHeight="1" x14ac:dyDescent="0.2">
      <c r="A44" s="183" t="s">
        <v>203</v>
      </c>
      <c r="B44" s="183"/>
      <c r="C44" s="183"/>
      <c r="D44" s="183"/>
      <c r="E44" s="183"/>
      <c r="F44" s="183"/>
      <c r="G44" s="7">
        <v>37</v>
      </c>
      <c r="H44" s="95">
        <v>444135.31</v>
      </c>
      <c r="I44" s="95">
        <v>223084.24</v>
      </c>
      <c r="J44" s="95">
        <v>194424.11</v>
      </c>
      <c r="K44" s="95">
        <v>81657.740000000005</v>
      </c>
    </row>
    <row r="45" spans="1:11" ht="12.75" customHeight="1" x14ac:dyDescent="0.2">
      <c r="A45" s="183" t="s">
        <v>204</v>
      </c>
      <c r="B45" s="183"/>
      <c r="C45" s="183"/>
      <c r="D45" s="183"/>
      <c r="E45" s="183"/>
      <c r="F45" s="183"/>
      <c r="G45" s="7">
        <v>38</v>
      </c>
      <c r="H45" s="95">
        <v>0</v>
      </c>
      <c r="I45" s="95">
        <v>0</v>
      </c>
      <c r="J45" s="95">
        <v>0</v>
      </c>
      <c r="K45" s="95">
        <v>0</v>
      </c>
    </row>
    <row r="46" spans="1:11" ht="12.75" customHeight="1" x14ac:dyDescent="0.2">
      <c r="A46" s="183" t="s">
        <v>205</v>
      </c>
      <c r="B46" s="183"/>
      <c r="C46" s="183"/>
      <c r="D46" s="183"/>
      <c r="E46" s="183"/>
      <c r="F46" s="183"/>
      <c r="G46" s="7">
        <v>39</v>
      </c>
      <c r="H46" s="95">
        <v>92609.96</v>
      </c>
      <c r="I46" s="95">
        <v>64272.72</v>
      </c>
      <c r="J46" s="95">
        <v>0</v>
      </c>
      <c r="K46" s="95">
        <v>-6516.31</v>
      </c>
    </row>
    <row r="47" spans="1:11" ht="12.75" customHeight="1" x14ac:dyDescent="0.2">
      <c r="A47" s="183" t="s">
        <v>206</v>
      </c>
      <c r="B47" s="183"/>
      <c r="C47" s="183"/>
      <c r="D47" s="183"/>
      <c r="E47" s="183"/>
      <c r="F47" s="183"/>
      <c r="G47" s="7">
        <v>40</v>
      </c>
      <c r="H47" s="95">
        <v>0</v>
      </c>
      <c r="I47" s="95">
        <v>0</v>
      </c>
      <c r="J47" s="95">
        <v>0</v>
      </c>
      <c r="K47" s="95">
        <v>0</v>
      </c>
    </row>
    <row r="48" spans="1:11" ht="12.75" customHeight="1" x14ac:dyDescent="0.2">
      <c r="A48" s="217" t="s">
        <v>207</v>
      </c>
      <c r="B48" s="217"/>
      <c r="C48" s="217"/>
      <c r="D48" s="217"/>
      <c r="E48" s="217"/>
      <c r="F48" s="217"/>
      <c r="G48" s="8">
        <v>41</v>
      </c>
      <c r="H48" s="94">
        <f>SUM(H49:H55)</f>
        <v>8331994.8399999999</v>
      </c>
      <c r="I48" s="94">
        <f>SUM(I49:I55)</f>
        <v>4634674.54</v>
      </c>
      <c r="J48" s="94">
        <f>SUM(J49:J55)</f>
        <v>7114862.6399999997</v>
      </c>
      <c r="K48" s="94">
        <f>SUM(K49:K55)</f>
        <v>3543530.47</v>
      </c>
    </row>
    <row r="49" spans="1:11" ht="25.15" customHeight="1" x14ac:dyDescent="0.2">
      <c r="A49" s="183" t="s">
        <v>208</v>
      </c>
      <c r="B49" s="183"/>
      <c r="C49" s="183"/>
      <c r="D49" s="183"/>
      <c r="E49" s="183"/>
      <c r="F49" s="183"/>
      <c r="G49" s="7">
        <v>42</v>
      </c>
      <c r="H49" s="95">
        <v>0</v>
      </c>
      <c r="I49" s="95">
        <v>0</v>
      </c>
      <c r="J49" s="95">
        <v>0</v>
      </c>
      <c r="K49" s="95">
        <v>0</v>
      </c>
    </row>
    <row r="50" spans="1:11" ht="12.75" customHeight="1" x14ac:dyDescent="0.2">
      <c r="A50" s="221" t="s">
        <v>209</v>
      </c>
      <c r="B50" s="221"/>
      <c r="C50" s="221"/>
      <c r="D50" s="221"/>
      <c r="E50" s="221"/>
      <c r="F50" s="221"/>
      <c r="G50" s="7">
        <v>43</v>
      </c>
      <c r="H50" s="95">
        <v>0</v>
      </c>
      <c r="I50" s="95">
        <v>0</v>
      </c>
      <c r="J50" s="95">
        <v>0</v>
      </c>
      <c r="K50" s="95">
        <v>0</v>
      </c>
    </row>
    <row r="51" spans="1:11" ht="12.75" customHeight="1" x14ac:dyDescent="0.2">
      <c r="A51" s="221" t="s">
        <v>210</v>
      </c>
      <c r="B51" s="221"/>
      <c r="C51" s="221"/>
      <c r="D51" s="221"/>
      <c r="E51" s="221"/>
      <c r="F51" s="221"/>
      <c r="G51" s="7">
        <v>44</v>
      </c>
      <c r="H51" s="95">
        <v>8318766.2199999997</v>
      </c>
      <c r="I51" s="95">
        <v>4711492.37</v>
      </c>
      <c r="J51" s="95">
        <v>7020297.0099999998</v>
      </c>
      <c r="K51" s="95">
        <v>3476232.39</v>
      </c>
    </row>
    <row r="52" spans="1:11" ht="12.75" customHeight="1" x14ac:dyDescent="0.2">
      <c r="A52" s="221" t="s">
        <v>211</v>
      </c>
      <c r="B52" s="221"/>
      <c r="C52" s="221"/>
      <c r="D52" s="221"/>
      <c r="E52" s="221"/>
      <c r="F52" s="221"/>
      <c r="G52" s="7">
        <v>45</v>
      </c>
      <c r="H52" s="95">
        <v>13228.62</v>
      </c>
      <c r="I52" s="95">
        <v>-75531.509999999995</v>
      </c>
      <c r="J52" s="95">
        <v>69656.14</v>
      </c>
      <c r="K52" s="95">
        <v>42388.59</v>
      </c>
    </row>
    <row r="53" spans="1:11" ht="12.75" customHeight="1" x14ac:dyDescent="0.2">
      <c r="A53" s="221" t="s">
        <v>212</v>
      </c>
      <c r="B53" s="221"/>
      <c r="C53" s="221"/>
      <c r="D53" s="221"/>
      <c r="E53" s="221"/>
      <c r="F53" s="221"/>
      <c r="G53" s="7">
        <v>46</v>
      </c>
      <c r="H53" s="95">
        <v>0</v>
      </c>
      <c r="I53" s="95">
        <v>-1286.32</v>
      </c>
      <c r="J53" s="95">
        <v>24909.49</v>
      </c>
      <c r="K53" s="95">
        <v>24909.49</v>
      </c>
    </row>
    <row r="54" spans="1:11" ht="12.75" customHeight="1" x14ac:dyDescent="0.2">
      <c r="A54" s="221" t="s">
        <v>213</v>
      </c>
      <c r="B54" s="221"/>
      <c r="C54" s="221"/>
      <c r="D54" s="221"/>
      <c r="E54" s="221"/>
      <c r="F54" s="221"/>
      <c r="G54" s="7">
        <v>47</v>
      </c>
      <c r="H54" s="95">
        <v>0</v>
      </c>
      <c r="I54" s="95">
        <v>0</v>
      </c>
      <c r="J54" s="95">
        <v>0</v>
      </c>
      <c r="K54" s="95">
        <v>0</v>
      </c>
    </row>
    <row r="55" spans="1:11" ht="12.75" customHeight="1" x14ac:dyDescent="0.2">
      <c r="A55" s="221" t="s">
        <v>214</v>
      </c>
      <c r="B55" s="221"/>
      <c r="C55" s="221"/>
      <c r="D55" s="221"/>
      <c r="E55" s="221"/>
      <c r="F55" s="221"/>
      <c r="G55" s="7">
        <v>48</v>
      </c>
      <c r="H55" s="95">
        <v>0</v>
      </c>
      <c r="I55" s="95">
        <v>0</v>
      </c>
      <c r="J55" s="95">
        <v>0</v>
      </c>
      <c r="K55" s="95">
        <v>0</v>
      </c>
    </row>
    <row r="56" spans="1:11" ht="22.15" customHeight="1" x14ac:dyDescent="0.2">
      <c r="A56" s="223" t="s">
        <v>215</v>
      </c>
      <c r="B56" s="223"/>
      <c r="C56" s="223"/>
      <c r="D56" s="223"/>
      <c r="E56" s="223"/>
      <c r="F56" s="223"/>
      <c r="G56" s="7">
        <v>49</v>
      </c>
      <c r="H56" s="95">
        <v>0</v>
      </c>
      <c r="I56" s="95">
        <v>0</v>
      </c>
      <c r="J56" s="95">
        <v>0</v>
      </c>
      <c r="K56" s="95">
        <v>0</v>
      </c>
    </row>
    <row r="57" spans="1:11" ht="12.75" customHeight="1" x14ac:dyDescent="0.2">
      <c r="A57" s="223" t="s">
        <v>216</v>
      </c>
      <c r="B57" s="223"/>
      <c r="C57" s="223"/>
      <c r="D57" s="223"/>
      <c r="E57" s="223"/>
      <c r="F57" s="223"/>
      <c r="G57" s="7">
        <v>50</v>
      </c>
      <c r="H57" s="95">
        <v>0</v>
      </c>
      <c r="I57" s="95">
        <v>0</v>
      </c>
      <c r="J57" s="95">
        <v>0</v>
      </c>
      <c r="K57" s="95">
        <v>0</v>
      </c>
    </row>
    <row r="58" spans="1:11" ht="24.6" customHeight="1" x14ac:dyDescent="0.2">
      <c r="A58" s="223" t="s">
        <v>217</v>
      </c>
      <c r="B58" s="223"/>
      <c r="C58" s="223"/>
      <c r="D58" s="223"/>
      <c r="E58" s="223"/>
      <c r="F58" s="223"/>
      <c r="G58" s="7">
        <v>51</v>
      </c>
      <c r="H58" s="95">
        <v>0</v>
      </c>
      <c r="I58" s="95">
        <v>0</v>
      </c>
      <c r="J58" s="95">
        <v>0</v>
      </c>
      <c r="K58" s="95">
        <v>0</v>
      </c>
    </row>
    <row r="59" spans="1:11" ht="12.75" customHeight="1" x14ac:dyDescent="0.2">
      <c r="A59" s="223" t="s">
        <v>218</v>
      </c>
      <c r="B59" s="223"/>
      <c r="C59" s="223"/>
      <c r="D59" s="223"/>
      <c r="E59" s="223"/>
      <c r="F59" s="223"/>
      <c r="G59" s="7">
        <v>52</v>
      </c>
      <c r="H59" s="95">
        <v>0</v>
      </c>
      <c r="I59" s="95">
        <v>0</v>
      </c>
      <c r="J59" s="95">
        <v>0</v>
      </c>
      <c r="K59" s="95">
        <v>0</v>
      </c>
    </row>
    <row r="60" spans="1:11" ht="12.75" customHeight="1" x14ac:dyDescent="0.2">
      <c r="A60" s="217" t="s">
        <v>219</v>
      </c>
      <c r="B60" s="217"/>
      <c r="C60" s="217"/>
      <c r="D60" s="217"/>
      <c r="E60" s="217"/>
      <c r="F60" s="217"/>
      <c r="G60" s="8">
        <v>53</v>
      </c>
      <c r="H60" s="94">
        <f>H8+H37+H56+H57</f>
        <v>557309240.17999995</v>
      </c>
      <c r="I60" s="94">
        <f t="shared" ref="I60:K60" si="0">I8+I37+I56+I57</f>
        <v>266374114.69999999</v>
      </c>
      <c r="J60" s="94">
        <f t="shared" si="0"/>
        <v>523334244.91000003</v>
      </c>
      <c r="K60" s="94">
        <f t="shared" si="0"/>
        <v>265322618.51000002</v>
      </c>
    </row>
    <row r="61" spans="1:11" ht="12.75" customHeight="1" x14ac:dyDescent="0.2">
      <c r="A61" s="217" t="s">
        <v>220</v>
      </c>
      <c r="B61" s="217"/>
      <c r="C61" s="217"/>
      <c r="D61" s="217"/>
      <c r="E61" s="217"/>
      <c r="F61" s="217"/>
      <c r="G61" s="8">
        <v>54</v>
      </c>
      <c r="H61" s="94">
        <f>H14+H48+H58+H59</f>
        <v>450553163.02999997</v>
      </c>
      <c r="I61" s="94">
        <f t="shared" ref="I61:K61" si="1">I14+I48+I58+I59</f>
        <v>240099106.32999995</v>
      </c>
      <c r="J61" s="94">
        <f t="shared" si="1"/>
        <v>471988807.26999998</v>
      </c>
      <c r="K61" s="94">
        <f t="shared" si="1"/>
        <v>240195125.26000002</v>
      </c>
    </row>
    <row r="62" spans="1:11" ht="12.75" customHeight="1" x14ac:dyDescent="0.2">
      <c r="A62" s="217" t="s">
        <v>221</v>
      </c>
      <c r="B62" s="217"/>
      <c r="C62" s="217"/>
      <c r="D62" s="217"/>
      <c r="E62" s="217"/>
      <c r="F62" s="217"/>
      <c r="G62" s="8">
        <v>55</v>
      </c>
      <c r="H62" s="94">
        <f>H60-H61</f>
        <v>106756077.14999998</v>
      </c>
      <c r="I62" s="94">
        <f t="shared" ref="I62:K62" si="2">I60-I61</f>
        <v>26275008.370000035</v>
      </c>
      <c r="J62" s="94">
        <f t="shared" si="2"/>
        <v>51345437.640000045</v>
      </c>
      <c r="K62" s="94">
        <f t="shared" si="2"/>
        <v>25127493.25</v>
      </c>
    </row>
    <row r="63" spans="1:11" ht="12.75" customHeight="1" x14ac:dyDescent="0.2">
      <c r="A63" s="222" t="s">
        <v>222</v>
      </c>
      <c r="B63" s="222"/>
      <c r="C63" s="222"/>
      <c r="D63" s="222"/>
      <c r="E63" s="222"/>
      <c r="F63" s="222"/>
      <c r="G63" s="8">
        <v>56</v>
      </c>
      <c r="H63" s="94">
        <f>+IF((H60-H61)&gt;0,(H60-H61),0)</f>
        <v>106756077.14999998</v>
      </c>
      <c r="I63" s="94">
        <f t="shared" ref="I63:K63" si="3">+IF((I60-I61)&gt;0,(I60-I61),0)</f>
        <v>26275008.370000035</v>
      </c>
      <c r="J63" s="94">
        <f t="shared" si="3"/>
        <v>51345437.640000045</v>
      </c>
      <c r="K63" s="94">
        <f t="shared" si="3"/>
        <v>25127493.25</v>
      </c>
    </row>
    <row r="64" spans="1:11" ht="12.75" customHeight="1" x14ac:dyDescent="0.2">
      <c r="A64" s="222" t="s">
        <v>223</v>
      </c>
      <c r="B64" s="222"/>
      <c r="C64" s="222"/>
      <c r="D64" s="222"/>
      <c r="E64" s="222"/>
      <c r="F64" s="222"/>
      <c r="G64" s="8">
        <v>57</v>
      </c>
      <c r="H64" s="94">
        <f>+IF((H60-H61)&lt;0,(H60-H61),0)</f>
        <v>0</v>
      </c>
      <c r="I64" s="94">
        <f t="shared" ref="I64:K64" si="4">+IF((I60-I61)&lt;0,(I60-I61),0)</f>
        <v>0</v>
      </c>
      <c r="J64" s="94">
        <f t="shared" si="4"/>
        <v>0</v>
      </c>
      <c r="K64" s="94">
        <f t="shared" si="4"/>
        <v>0</v>
      </c>
    </row>
    <row r="65" spans="1:11" ht="12.75" customHeight="1" x14ac:dyDescent="0.2">
      <c r="A65" s="223" t="s">
        <v>224</v>
      </c>
      <c r="B65" s="223"/>
      <c r="C65" s="223"/>
      <c r="D65" s="223"/>
      <c r="E65" s="223"/>
      <c r="F65" s="223"/>
      <c r="G65" s="7">
        <v>58</v>
      </c>
      <c r="H65" s="95">
        <v>9898067.3599999994</v>
      </c>
      <c r="I65" s="95">
        <v>4886685.9000000004</v>
      </c>
      <c r="J65" s="95">
        <v>-7020740.8700000001</v>
      </c>
      <c r="K65" s="95">
        <v>4814875.97</v>
      </c>
    </row>
    <row r="66" spans="1:11" ht="12.75" customHeight="1" x14ac:dyDescent="0.2">
      <c r="A66" s="217" t="s">
        <v>225</v>
      </c>
      <c r="B66" s="217"/>
      <c r="C66" s="217"/>
      <c r="D66" s="217"/>
      <c r="E66" s="217"/>
      <c r="F66" s="217"/>
      <c r="G66" s="8">
        <v>59</v>
      </c>
      <c r="H66" s="94">
        <f>H62-H65</f>
        <v>96858009.789999977</v>
      </c>
      <c r="I66" s="94">
        <f t="shared" ref="I66:K66" si="5">I62-I65</f>
        <v>21388322.470000036</v>
      </c>
      <c r="J66" s="94">
        <f t="shared" si="5"/>
        <v>58366178.510000043</v>
      </c>
      <c r="K66" s="94">
        <f t="shared" si="5"/>
        <v>20312617.280000001</v>
      </c>
    </row>
    <row r="67" spans="1:11" ht="12.75" customHeight="1" x14ac:dyDescent="0.2">
      <c r="A67" s="222" t="s">
        <v>226</v>
      </c>
      <c r="B67" s="222"/>
      <c r="C67" s="222"/>
      <c r="D67" s="222"/>
      <c r="E67" s="222"/>
      <c r="F67" s="222"/>
      <c r="G67" s="8">
        <v>60</v>
      </c>
      <c r="H67" s="94">
        <f>+IF((H62-H65)&gt;0,(H62-H65),0)</f>
        <v>96858009.789999977</v>
      </c>
      <c r="I67" s="94">
        <f t="shared" ref="I67:K67" si="6">+IF((I62-I65)&gt;0,(I62-I65),0)</f>
        <v>21388322.470000036</v>
      </c>
      <c r="J67" s="94">
        <f t="shared" si="6"/>
        <v>58366178.510000043</v>
      </c>
      <c r="K67" s="94">
        <f t="shared" si="6"/>
        <v>20312617.280000001</v>
      </c>
    </row>
    <row r="68" spans="1:11" ht="12.75" customHeight="1" x14ac:dyDescent="0.2">
      <c r="A68" s="222" t="s">
        <v>227</v>
      </c>
      <c r="B68" s="222"/>
      <c r="C68" s="222"/>
      <c r="D68" s="222"/>
      <c r="E68" s="222"/>
      <c r="F68" s="222"/>
      <c r="G68" s="8">
        <v>61</v>
      </c>
      <c r="H68" s="94">
        <f>+IF((H62-H65)&lt;0,(H62-H65),0)</f>
        <v>0</v>
      </c>
      <c r="I68" s="94">
        <f t="shared" ref="I68:K68" si="7">+IF((I62-I65)&lt;0,(I62-I65),0)</f>
        <v>0</v>
      </c>
      <c r="J68" s="94">
        <f t="shared" si="7"/>
        <v>0</v>
      </c>
      <c r="K68" s="94">
        <f t="shared" si="7"/>
        <v>0</v>
      </c>
    </row>
    <row r="69" spans="1:11" x14ac:dyDescent="0.2">
      <c r="A69" s="224" t="s">
        <v>228</v>
      </c>
      <c r="B69" s="224"/>
      <c r="C69" s="224"/>
      <c r="D69" s="224"/>
      <c r="E69" s="224"/>
      <c r="F69" s="224"/>
      <c r="G69" s="225"/>
      <c r="H69" s="225"/>
      <c r="I69" s="225"/>
      <c r="J69" s="226"/>
      <c r="K69" s="226"/>
    </row>
    <row r="70" spans="1:11" ht="22.15" customHeight="1" x14ac:dyDescent="0.2">
      <c r="A70" s="217" t="s">
        <v>229</v>
      </c>
      <c r="B70" s="217"/>
      <c r="C70" s="217"/>
      <c r="D70" s="217"/>
      <c r="E70" s="217"/>
      <c r="F70" s="217"/>
      <c r="G70" s="8">
        <v>62</v>
      </c>
      <c r="H70" s="94">
        <f>H71-H72</f>
        <v>0</v>
      </c>
      <c r="I70" s="94">
        <f>I71-I72</f>
        <v>0</v>
      </c>
      <c r="J70" s="94">
        <f>J71-J72</f>
        <v>0</v>
      </c>
      <c r="K70" s="94">
        <f>K71-K72</f>
        <v>0</v>
      </c>
    </row>
    <row r="71" spans="1:11" ht="12.75" customHeight="1" x14ac:dyDescent="0.2">
      <c r="A71" s="221" t="s">
        <v>230</v>
      </c>
      <c r="B71" s="221"/>
      <c r="C71" s="221"/>
      <c r="D71" s="221"/>
      <c r="E71" s="221"/>
      <c r="F71" s="221"/>
      <c r="G71" s="7">
        <v>63</v>
      </c>
      <c r="H71" s="95">
        <v>0</v>
      </c>
      <c r="I71" s="95">
        <v>0</v>
      </c>
      <c r="J71" s="95">
        <v>0</v>
      </c>
      <c r="K71" s="95">
        <v>0</v>
      </c>
    </row>
    <row r="72" spans="1:11" ht="12.75" customHeight="1" x14ac:dyDescent="0.2">
      <c r="A72" s="221" t="s">
        <v>231</v>
      </c>
      <c r="B72" s="221"/>
      <c r="C72" s="221"/>
      <c r="D72" s="221"/>
      <c r="E72" s="221"/>
      <c r="F72" s="221"/>
      <c r="G72" s="7">
        <v>64</v>
      </c>
      <c r="H72" s="95">
        <v>0</v>
      </c>
      <c r="I72" s="95">
        <v>0</v>
      </c>
      <c r="J72" s="95">
        <v>0</v>
      </c>
      <c r="K72" s="95">
        <v>0</v>
      </c>
    </row>
    <row r="73" spans="1:11" ht="12.75" customHeight="1" x14ac:dyDescent="0.2">
      <c r="A73" s="223" t="s">
        <v>232</v>
      </c>
      <c r="B73" s="223"/>
      <c r="C73" s="223"/>
      <c r="D73" s="223"/>
      <c r="E73" s="223"/>
      <c r="F73" s="223"/>
      <c r="G73" s="7">
        <v>65</v>
      </c>
      <c r="H73" s="95">
        <v>0</v>
      </c>
      <c r="I73" s="95">
        <v>0</v>
      </c>
      <c r="J73" s="95">
        <v>0</v>
      </c>
      <c r="K73" s="95">
        <v>0</v>
      </c>
    </row>
    <row r="74" spans="1:11" ht="12.75" customHeight="1" x14ac:dyDescent="0.2">
      <c r="A74" s="222" t="s">
        <v>233</v>
      </c>
      <c r="B74" s="222"/>
      <c r="C74" s="222"/>
      <c r="D74" s="222"/>
      <c r="E74" s="222"/>
      <c r="F74" s="222"/>
      <c r="G74" s="8">
        <v>66</v>
      </c>
      <c r="H74" s="96">
        <v>0</v>
      </c>
      <c r="I74" s="96">
        <v>0</v>
      </c>
      <c r="J74" s="96">
        <v>0</v>
      </c>
      <c r="K74" s="96">
        <v>0</v>
      </c>
    </row>
    <row r="75" spans="1:11" ht="12.75" customHeight="1" x14ac:dyDescent="0.2">
      <c r="A75" s="222" t="s">
        <v>234</v>
      </c>
      <c r="B75" s="222"/>
      <c r="C75" s="222"/>
      <c r="D75" s="222"/>
      <c r="E75" s="222"/>
      <c r="F75" s="222"/>
      <c r="G75" s="8">
        <v>67</v>
      </c>
      <c r="H75" s="96">
        <v>0</v>
      </c>
      <c r="I75" s="96">
        <v>0</v>
      </c>
      <c r="J75" s="96">
        <v>0</v>
      </c>
      <c r="K75" s="96">
        <v>0</v>
      </c>
    </row>
    <row r="76" spans="1:11" x14ac:dyDescent="0.2">
      <c r="A76" s="224" t="s">
        <v>235</v>
      </c>
      <c r="B76" s="224"/>
      <c r="C76" s="224"/>
      <c r="D76" s="224"/>
      <c r="E76" s="224"/>
      <c r="F76" s="224"/>
      <c r="G76" s="225"/>
      <c r="H76" s="225"/>
      <c r="I76" s="225"/>
      <c r="J76" s="226"/>
      <c r="K76" s="226"/>
    </row>
    <row r="77" spans="1:11" ht="12.75" customHeight="1" x14ac:dyDescent="0.2">
      <c r="A77" s="217" t="s">
        <v>236</v>
      </c>
      <c r="B77" s="217"/>
      <c r="C77" s="217"/>
      <c r="D77" s="217"/>
      <c r="E77" s="217"/>
      <c r="F77" s="217"/>
      <c r="G77" s="8">
        <v>68</v>
      </c>
      <c r="H77" s="96">
        <v>0</v>
      </c>
      <c r="I77" s="96">
        <v>0</v>
      </c>
      <c r="J77" s="96">
        <v>0</v>
      </c>
      <c r="K77" s="96">
        <v>0</v>
      </c>
    </row>
    <row r="78" spans="1:11" ht="12.75" customHeight="1" x14ac:dyDescent="0.2">
      <c r="A78" s="227" t="s">
        <v>237</v>
      </c>
      <c r="B78" s="227"/>
      <c r="C78" s="227"/>
      <c r="D78" s="227"/>
      <c r="E78" s="227"/>
      <c r="F78" s="227"/>
      <c r="G78" s="20">
        <v>69</v>
      </c>
      <c r="H78" s="97">
        <v>0</v>
      </c>
      <c r="I78" s="97">
        <v>0</v>
      </c>
      <c r="J78" s="97">
        <v>0</v>
      </c>
      <c r="K78" s="97">
        <v>0</v>
      </c>
    </row>
    <row r="79" spans="1:11" ht="12.75" customHeight="1" x14ac:dyDescent="0.2">
      <c r="A79" s="227" t="s">
        <v>238</v>
      </c>
      <c r="B79" s="227"/>
      <c r="C79" s="227"/>
      <c r="D79" s="227"/>
      <c r="E79" s="227"/>
      <c r="F79" s="227"/>
      <c r="G79" s="20">
        <v>70</v>
      </c>
      <c r="H79" s="97">
        <v>0</v>
      </c>
      <c r="I79" s="97">
        <v>0</v>
      </c>
      <c r="J79" s="97">
        <v>0</v>
      </c>
      <c r="K79" s="97">
        <v>0</v>
      </c>
    </row>
    <row r="80" spans="1:11" ht="12.75" customHeight="1" x14ac:dyDescent="0.2">
      <c r="A80" s="217" t="s">
        <v>239</v>
      </c>
      <c r="B80" s="217"/>
      <c r="C80" s="217"/>
      <c r="D80" s="217"/>
      <c r="E80" s="217"/>
      <c r="F80" s="217"/>
      <c r="G80" s="8">
        <v>71</v>
      </c>
      <c r="H80" s="96">
        <v>0</v>
      </c>
      <c r="I80" s="96">
        <v>0</v>
      </c>
      <c r="J80" s="96">
        <v>0</v>
      </c>
      <c r="K80" s="96">
        <v>0</v>
      </c>
    </row>
    <row r="81" spans="1:11" ht="12.75" customHeight="1" x14ac:dyDescent="0.2">
      <c r="A81" s="217" t="s">
        <v>240</v>
      </c>
      <c r="B81" s="217"/>
      <c r="C81" s="217"/>
      <c r="D81" s="217"/>
      <c r="E81" s="217"/>
      <c r="F81" s="217"/>
      <c r="G81" s="8">
        <v>72</v>
      </c>
      <c r="H81" s="96">
        <v>0</v>
      </c>
      <c r="I81" s="96">
        <v>0</v>
      </c>
      <c r="J81" s="96">
        <v>0</v>
      </c>
      <c r="K81" s="96">
        <v>0</v>
      </c>
    </row>
    <row r="82" spans="1:11" ht="12.75" customHeight="1" x14ac:dyDescent="0.2">
      <c r="A82" s="222" t="s">
        <v>241</v>
      </c>
      <c r="B82" s="222"/>
      <c r="C82" s="222"/>
      <c r="D82" s="222"/>
      <c r="E82" s="222"/>
      <c r="F82" s="222"/>
      <c r="G82" s="8">
        <v>73</v>
      </c>
      <c r="H82" s="96">
        <v>0</v>
      </c>
      <c r="I82" s="96">
        <v>0</v>
      </c>
      <c r="J82" s="96">
        <v>0</v>
      </c>
      <c r="K82" s="96">
        <v>0</v>
      </c>
    </row>
    <row r="83" spans="1:11" ht="12.75" customHeight="1" x14ac:dyDescent="0.2">
      <c r="A83" s="222" t="s">
        <v>242</v>
      </c>
      <c r="B83" s="222"/>
      <c r="C83" s="222"/>
      <c r="D83" s="222"/>
      <c r="E83" s="222"/>
      <c r="F83" s="222"/>
      <c r="G83" s="8">
        <v>74</v>
      </c>
      <c r="H83" s="96">
        <v>0</v>
      </c>
      <c r="I83" s="96">
        <v>0</v>
      </c>
      <c r="J83" s="96">
        <v>0</v>
      </c>
      <c r="K83" s="96">
        <v>0</v>
      </c>
    </row>
    <row r="84" spans="1:11" x14ac:dyDescent="0.2">
      <c r="A84" s="224" t="s">
        <v>243</v>
      </c>
      <c r="B84" s="224"/>
      <c r="C84" s="224"/>
      <c r="D84" s="224"/>
      <c r="E84" s="224"/>
      <c r="F84" s="224"/>
      <c r="G84" s="225"/>
      <c r="H84" s="225"/>
      <c r="I84" s="225"/>
      <c r="J84" s="226"/>
      <c r="K84" s="226"/>
    </row>
    <row r="85" spans="1:11" ht="12.75" customHeight="1" x14ac:dyDescent="0.2">
      <c r="A85" s="228" t="s">
        <v>244</v>
      </c>
      <c r="B85" s="228"/>
      <c r="C85" s="228"/>
      <c r="D85" s="228"/>
      <c r="E85" s="228"/>
      <c r="F85" s="228"/>
      <c r="G85" s="8">
        <v>75</v>
      </c>
      <c r="H85" s="98">
        <f>H86+H87</f>
        <v>96858009.789999992</v>
      </c>
      <c r="I85" s="98">
        <f>I86+I87</f>
        <v>21388322.469999999</v>
      </c>
      <c r="J85" s="98">
        <f>J86+J87</f>
        <v>58366178.509999998</v>
      </c>
      <c r="K85" s="98">
        <f>K86+K87</f>
        <v>20312617.279999997</v>
      </c>
    </row>
    <row r="86" spans="1:11" ht="12.75" customHeight="1" x14ac:dyDescent="0.2">
      <c r="A86" s="229" t="s">
        <v>245</v>
      </c>
      <c r="B86" s="229"/>
      <c r="C86" s="229"/>
      <c r="D86" s="229"/>
      <c r="E86" s="229"/>
      <c r="F86" s="229"/>
      <c r="G86" s="7">
        <v>76</v>
      </c>
      <c r="H86" s="99">
        <v>96006217.159999996</v>
      </c>
      <c r="I86" s="99">
        <v>21096362.59</v>
      </c>
      <c r="J86" s="99">
        <v>57505945.109999999</v>
      </c>
      <c r="K86" s="99">
        <v>20006586.489999998</v>
      </c>
    </row>
    <row r="87" spans="1:11" ht="12.75" customHeight="1" x14ac:dyDescent="0.2">
      <c r="A87" s="229" t="s">
        <v>246</v>
      </c>
      <c r="B87" s="229"/>
      <c r="C87" s="229"/>
      <c r="D87" s="229"/>
      <c r="E87" s="229"/>
      <c r="F87" s="229"/>
      <c r="G87" s="7">
        <v>77</v>
      </c>
      <c r="H87" s="99">
        <v>851792.63</v>
      </c>
      <c r="I87" s="99">
        <v>291959.88</v>
      </c>
      <c r="J87" s="99">
        <v>860233.4</v>
      </c>
      <c r="K87" s="99">
        <v>306030.78999999998</v>
      </c>
    </row>
    <row r="88" spans="1:11" x14ac:dyDescent="0.2">
      <c r="A88" s="230" t="s">
        <v>247</v>
      </c>
      <c r="B88" s="230"/>
      <c r="C88" s="230"/>
      <c r="D88" s="230"/>
      <c r="E88" s="230"/>
      <c r="F88" s="230"/>
      <c r="G88" s="231"/>
      <c r="H88" s="231"/>
      <c r="I88" s="231"/>
      <c r="J88" s="226"/>
      <c r="K88" s="226"/>
    </row>
    <row r="89" spans="1:11" ht="12.75" customHeight="1" x14ac:dyDescent="0.2">
      <c r="A89" s="199" t="s">
        <v>248</v>
      </c>
      <c r="B89" s="199"/>
      <c r="C89" s="199"/>
      <c r="D89" s="199"/>
      <c r="E89" s="199"/>
      <c r="F89" s="199"/>
      <c r="G89" s="7">
        <v>78</v>
      </c>
      <c r="H89" s="99">
        <v>96858009.790000007</v>
      </c>
      <c r="I89" s="99">
        <v>21388322.469999999</v>
      </c>
      <c r="J89" s="99">
        <v>58366178.509999998</v>
      </c>
      <c r="K89" s="99">
        <v>20312617.280000001</v>
      </c>
    </row>
    <row r="90" spans="1:11" ht="24" customHeight="1" x14ac:dyDescent="0.2">
      <c r="A90" s="185" t="s">
        <v>249</v>
      </c>
      <c r="B90" s="185"/>
      <c r="C90" s="185"/>
      <c r="D90" s="185"/>
      <c r="E90" s="185"/>
      <c r="F90" s="185"/>
      <c r="G90" s="8">
        <v>79</v>
      </c>
      <c r="H90" s="100">
        <f>H91+H98</f>
        <v>-33053.910000000003</v>
      </c>
      <c r="I90" s="100">
        <f>I91+I98</f>
        <v>-61996.03</v>
      </c>
      <c r="J90" s="100">
        <f t="shared" ref="J90:K90" si="8">J91+J98</f>
        <v>-47701.579999999987</v>
      </c>
      <c r="K90" s="100">
        <f t="shared" si="8"/>
        <v>-21826.440000000002</v>
      </c>
    </row>
    <row r="91" spans="1:11" ht="24" customHeight="1" x14ac:dyDescent="0.2">
      <c r="A91" s="232" t="s">
        <v>250</v>
      </c>
      <c r="B91" s="232"/>
      <c r="C91" s="232"/>
      <c r="D91" s="232"/>
      <c r="E91" s="232"/>
      <c r="F91" s="232"/>
      <c r="G91" s="8">
        <v>80</v>
      </c>
      <c r="H91" s="100">
        <f>SUM(H92:H96)</f>
        <v>0</v>
      </c>
      <c r="I91" s="100">
        <f>SUM(I92:I96)</f>
        <v>0</v>
      </c>
      <c r="J91" s="100">
        <f t="shared" ref="J91:K91" si="9">SUM(J92:J96)</f>
        <v>-214347.31</v>
      </c>
      <c r="K91" s="100">
        <f t="shared" si="9"/>
        <v>-214347.31</v>
      </c>
    </row>
    <row r="92" spans="1:11" ht="25.5" customHeight="1" x14ac:dyDescent="0.2">
      <c r="A92" s="221" t="s">
        <v>251</v>
      </c>
      <c r="B92" s="221"/>
      <c r="C92" s="221"/>
      <c r="D92" s="221"/>
      <c r="E92" s="221"/>
      <c r="F92" s="221"/>
      <c r="G92" s="8">
        <v>81</v>
      </c>
      <c r="H92" s="99">
        <v>0</v>
      </c>
      <c r="I92" s="99">
        <v>0</v>
      </c>
      <c r="J92" s="99">
        <v>0</v>
      </c>
      <c r="K92" s="99">
        <v>0</v>
      </c>
    </row>
    <row r="93" spans="1:11" ht="38.25" customHeight="1" x14ac:dyDescent="0.2">
      <c r="A93" s="221" t="s">
        <v>252</v>
      </c>
      <c r="B93" s="221"/>
      <c r="C93" s="221"/>
      <c r="D93" s="221"/>
      <c r="E93" s="221"/>
      <c r="F93" s="221"/>
      <c r="G93" s="8">
        <v>82</v>
      </c>
      <c r="H93" s="99">
        <v>0</v>
      </c>
      <c r="I93" s="99">
        <v>0</v>
      </c>
      <c r="J93" s="99">
        <v>44464.5</v>
      </c>
      <c r="K93" s="99">
        <v>44464.5</v>
      </c>
    </row>
    <row r="94" spans="1:11" ht="38.25" customHeight="1" x14ac:dyDescent="0.2">
      <c r="A94" s="221" t="s">
        <v>253</v>
      </c>
      <c r="B94" s="221"/>
      <c r="C94" s="221"/>
      <c r="D94" s="221"/>
      <c r="E94" s="221"/>
      <c r="F94" s="221"/>
      <c r="G94" s="8">
        <v>83</v>
      </c>
      <c r="H94" s="99">
        <v>0</v>
      </c>
      <c r="I94" s="99">
        <v>0</v>
      </c>
      <c r="J94" s="99">
        <v>0</v>
      </c>
      <c r="K94" s="99">
        <v>0</v>
      </c>
    </row>
    <row r="95" spans="1:11" x14ac:dyDescent="0.2">
      <c r="A95" s="221" t="s">
        <v>254</v>
      </c>
      <c r="B95" s="221"/>
      <c r="C95" s="221"/>
      <c r="D95" s="221"/>
      <c r="E95" s="221"/>
      <c r="F95" s="221"/>
      <c r="G95" s="8">
        <v>84</v>
      </c>
      <c r="H95" s="99">
        <v>0</v>
      </c>
      <c r="I95" s="99">
        <v>0</v>
      </c>
      <c r="J95" s="99">
        <v>-258811.81</v>
      </c>
      <c r="K95" s="99">
        <v>-258811.81</v>
      </c>
    </row>
    <row r="96" spans="1:11" x14ac:dyDescent="0.2">
      <c r="A96" s="221" t="s">
        <v>255</v>
      </c>
      <c r="B96" s="221"/>
      <c r="C96" s="221"/>
      <c r="D96" s="221"/>
      <c r="E96" s="221"/>
      <c r="F96" s="221"/>
      <c r="G96" s="8">
        <v>85</v>
      </c>
      <c r="H96" s="99">
        <v>0</v>
      </c>
      <c r="I96" s="99">
        <v>0</v>
      </c>
      <c r="J96" s="99">
        <v>0</v>
      </c>
      <c r="K96" s="99">
        <v>0</v>
      </c>
    </row>
    <row r="97" spans="1:11" ht="26.25" customHeight="1" x14ac:dyDescent="0.2">
      <c r="A97" s="221" t="s">
        <v>256</v>
      </c>
      <c r="B97" s="221"/>
      <c r="C97" s="221"/>
      <c r="D97" s="221"/>
      <c r="E97" s="221"/>
      <c r="F97" s="221"/>
      <c r="G97" s="8">
        <v>86</v>
      </c>
      <c r="H97" s="99">
        <v>0</v>
      </c>
      <c r="I97" s="99">
        <v>0</v>
      </c>
      <c r="J97" s="99">
        <v>0</v>
      </c>
      <c r="K97" s="99">
        <v>0</v>
      </c>
    </row>
    <row r="98" spans="1:11" ht="25.5" customHeight="1" x14ac:dyDescent="0.2">
      <c r="A98" s="232" t="s">
        <v>257</v>
      </c>
      <c r="B98" s="232"/>
      <c r="C98" s="232"/>
      <c r="D98" s="232"/>
      <c r="E98" s="232"/>
      <c r="F98" s="232"/>
      <c r="G98" s="8">
        <v>87</v>
      </c>
      <c r="H98" s="100">
        <f>SUM(H99:H107)</f>
        <v>-33053.910000000003</v>
      </c>
      <c r="I98" s="100">
        <f>SUM(I99:I107)</f>
        <v>-61996.03</v>
      </c>
      <c r="J98" s="100">
        <f t="shared" ref="J98:K98" si="10">SUM(J99:J107)</f>
        <v>166645.73000000001</v>
      </c>
      <c r="K98" s="100">
        <f t="shared" si="10"/>
        <v>192520.87</v>
      </c>
    </row>
    <row r="99" spans="1:11" x14ac:dyDescent="0.2">
      <c r="A99" s="233" t="s">
        <v>258</v>
      </c>
      <c r="B99" s="233"/>
      <c r="C99" s="233"/>
      <c r="D99" s="233"/>
      <c r="E99" s="233"/>
      <c r="F99" s="233"/>
      <c r="G99" s="7">
        <v>88</v>
      </c>
      <c r="H99" s="99">
        <v>-33053.910000000003</v>
      </c>
      <c r="I99" s="99">
        <v>-61996.03</v>
      </c>
      <c r="J99" s="99">
        <v>166645.73000000001</v>
      </c>
      <c r="K99" s="99">
        <v>192520.87</v>
      </c>
    </row>
    <row r="100" spans="1:11" ht="36" customHeight="1" x14ac:dyDescent="0.2">
      <c r="A100" s="221" t="s">
        <v>437</v>
      </c>
      <c r="B100" s="221"/>
      <c r="C100" s="221"/>
      <c r="D100" s="221"/>
      <c r="E100" s="221"/>
      <c r="F100" s="221"/>
      <c r="G100" s="7">
        <v>89</v>
      </c>
      <c r="H100" s="99">
        <v>0</v>
      </c>
      <c r="I100" s="99">
        <v>0</v>
      </c>
      <c r="J100" s="99">
        <v>0</v>
      </c>
      <c r="K100" s="99">
        <v>0</v>
      </c>
    </row>
    <row r="101" spans="1:11" ht="36" customHeight="1" x14ac:dyDescent="0.2">
      <c r="A101" s="221" t="s">
        <v>439</v>
      </c>
      <c r="B101" s="221"/>
      <c r="C101" s="221"/>
      <c r="D101" s="221"/>
      <c r="E101" s="221"/>
      <c r="F101" s="221"/>
      <c r="G101" s="7">
        <v>90</v>
      </c>
      <c r="H101" s="99">
        <v>0</v>
      </c>
      <c r="I101" s="99">
        <v>0</v>
      </c>
      <c r="J101" s="99">
        <v>0</v>
      </c>
      <c r="K101" s="99">
        <v>0</v>
      </c>
    </row>
    <row r="102" spans="1:11" ht="22.15" customHeight="1" x14ac:dyDescent="0.2">
      <c r="A102" s="233" t="s">
        <v>259</v>
      </c>
      <c r="B102" s="233"/>
      <c r="C102" s="233"/>
      <c r="D102" s="233"/>
      <c r="E102" s="233"/>
      <c r="F102" s="233"/>
      <c r="G102" s="7">
        <v>91</v>
      </c>
      <c r="H102" s="99">
        <v>0</v>
      </c>
      <c r="I102" s="99">
        <v>0</v>
      </c>
      <c r="J102" s="99">
        <v>0</v>
      </c>
      <c r="K102" s="99">
        <v>0</v>
      </c>
    </row>
    <row r="103" spans="1:11" ht="22.15" customHeight="1" x14ac:dyDescent="0.2">
      <c r="A103" s="233" t="s">
        <v>260</v>
      </c>
      <c r="B103" s="233"/>
      <c r="C103" s="233"/>
      <c r="D103" s="233"/>
      <c r="E103" s="233"/>
      <c r="F103" s="233"/>
      <c r="G103" s="7">
        <v>92</v>
      </c>
      <c r="H103" s="99">
        <v>0</v>
      </c>
      <c r="I103" s="99">
        <v>0</v>
      </c>
      <c r="J103" s="99">
        <v>0</v>
      </c>
      <c r="K103" s="99">
        <v>0</v>
      </c>
    </row>
    <row r="104" spans="1:11" ht="22.15" customHeight="1" x14ac:dyDescent="0.2">
      <c r="A104" s="233" t="s">
        <v>261</v>
      </c>
      <c r="B104" s="233"/>
      <c r="C104" s="233"/>
      <c r="D104" s="233"/>
      <c r="E104" s="233"/>
      <c r="F104" s="233"/>
      <c r="G104" s="7">
        <v>93</v>
      </c>
      <c r="H104" s="99">
        <v>0</v>
      </c>
      <c r="I104" s="99">
        <v>0</v>
      </c>
      <c r="J104" s="99">
        <v>0</v>
      </c>
      <c r="K104" s="99">
        <v>0</v>
      </c>
    </row>
    <row r="105" spans="1:11" ht="12.75" customHeight="1" x14ac:dyDescent="0.2">
      <c r="A105" s="221" t="s">
        <v>440</v>
      </c>
      <c r="B105" s="221"/>
      <c r="C105" s="221"/>
      <c r="D105" s="221"/>
      <c r="E105" s="221"/>
      <c r="F105" s="221"/>
      <c r="G105" s="7">
        <v>94</v>
      </c>
      <c r="H105" s="99">
        <v>0</v>
      </c>
      <c r="I105" s="99">
        <v>0</v>
      </c>
      <c r="J105" s="99">
        <v>0</v>
      </c>
      <c r="K105" s="99">
        <v>0</v>
      </c>
    </row>
    <row r="106" spans="1:11" ht="26.25" customHeight="1" x14ac:dyDescent="0.2">
      <c r="A106" s="221" t="s">
        <v>441</v>
      </c>
      <c r="B106" s="221"/>
      <c r="C106" s="221"/>
      <c r="D106" s="221"/>
      <c r="E106" s="221"/>
      <c r="F106" s="221"/>
      <c r="G106" s="7">
        <v>95</v>
      </c>
      <c r="H106" s="99">
        <v>0</v>
      </c>
      <c r="I106" s="99">
        <v>0</v>
      </c>
      <c r="J106" s="99">
        <v>0</v>
      </c>
      <c r="K106" s="99">
        <v>0</v>
      </c>
    </row>
    <row r="107" spans="1:11" x14ac:dyDescent="0.2">
      <c r="A107" s="221" t="s">
        <v>442</v>
      </c>
      <c r="B107" s="221"/>
      <c r="C107" s="221"/>
      <c r="D107" s="221"/>
      <c r="E107" s="221"/>
      <c r="F107" s="221"/>
      <c r="G107" s="7">
        <v>96</v>
      </c>
      <c r="H107" s="99">
        <v>0</v>
      </c>
      <c r="I107" s="99">
        <v>0</v>
      </c>
      <c r="J107" s="99">
        <v>0</v>
      </c>
      <c r="K107" s="99">
        <v>0</v>
      </c>
    </row>
    <row r="108" spans="1:11" ht="24.75" customHeight="1" x14ac:dyDescent="0.2">
      <c r="A108" s="221" t="s">
        <v>443</v>
      </c>
      <c r="B108" s="221"/>
      <c r="C108" s="221"/>
      <c r="D108" s="221"/>
      <c r="E108" s="221"/>
      <c r="F108" s="221"/>
      <c r="G108" s="7">
        <v>97</v>
      </c>
      <c r="H108" s="99">
        <v>0</v>
      </c>
      <c r="I108" s="99">
        <v>0</v>
      </c>
      <c r="J108" s="99">
        <v>0</v>
      </c>
      <c r="K108" s="99">
        <v>0</v>
      </c>
    </row>
    <row r="109" spans="1:11" ht="22.9" customHeight="1" x14ac:dyDescent="0.2">
      <c r="A109" s="185" t="s">
        <v>444</v>
      </c>
      <c r="B109" s="185"/>
      <c r="C109" s="185"/>
      <c r="D109" s="185"/>
      <c r="E109" s="185"/>
      <c r="F109" s="185"/>
      <c r="G109" s="8">
        <v>98</v>
      </c>
      <c r="H109" s="100">
        <f>H91+H98-H108-H97</f>
        <v>-33053.910000000003</v>
      </c>
      <c r="I109" s="100">
        <f>I91+I98-I108-I97</f>
        <v>-61996.03</v>
      </c>
      <c r="J109" s="100">
        <f t="shared" ref="J109:K109" si="11">J91+J98-J108-J97</f>
        <v>-47701.579999999987</v>
      </c>
      <c r="K109" s="100">
        <f t="shared" si="11"/>
        <v>-21826.440000000002</v>
      </c>
    </row>
    <row r="110" spans="1:11" ht="12.75" customHeight="1" x14ac:dyDescent="0.2">
      <c r="A110" s="185" t="s">
        <v>445</v>
      </c>
      <c r="B110" s="185"/>
      <c r="C110" s="185"/>
      <c r="D110" s="185"/>
      <c r="E110" s="185"/>
      <c r="F110" s="185"/>
      <c r="G110" s="8">
        <v>99</v>
      </c>
      <c r="H110" s="98">
        <f>H89+H109</f>
        <v>96824955.88000001</v>
      </c>
      <c r="I110" s="98">
        <f>I89+I109</f>
        <v>21326326.439999998</v>
      </c>
      <c r="J110" s="98">
        <f t="shared" ref="J110:K110" si="12">J89+J109</f>
        <v>58318476.93</v>
      </c>
      <c r="K110" s="98">
        <f t="shared" si="12"/>
        <v>20290790.84</v>
      </c>
    </row>
    <row r="111" spans="1:11" x14ac:dyDescent="0.2">
      <c r="A111" s="224" t="s">
        <v>262</v>
      </c>
      <c r="B111" s="224"/>
      <c r="C111" s="224"/>
      <c r="D111" s="224"/>
      <c r="E111" s="224"/>
      <c r="F111" s="224"/>
      <c r="G111" s="225"/>
      <c r="H111" s="225"/>
      <c r="I111" s="225"/>
      <c r="J111" s="226"/>
      <c r="K111" s="226"/>
    </row>
    <row r="112" spans="1:11" ht="12.75" customHeight="1" x14ac:dyDescent="0.2">
      <c r="A112" s="228" t="s">
        <v>438</v>
      </c>
      <c r="B112" s="228"/>
      <c r="C112" s="228"/>
      <c r="D112" s="228"/>
      <c r="E112" s="228"/>
      <c r="F112" s="228"/>
      <c r="G112" s="8">
        <v>100</v>
      </c>
      <c r="H112" s="98">
        <f>H113+H114</f>
        <v>96824955.879999995</v>
      </c>
      <c r="I112" s="98">
        <f>I113+I114</f>
        <v>21326326.440000001</v>
      </c>
      <c r="J112" s="98">
        <f>J113+J114</f>
        <v>58318476.93</v>
      </c>
      <c r="K112" s="98">
        <f>K113+K114</f>
        <v>20290790.84</v>
      </c>
    </row>
    <row r="113" spans="1:11" ht="12.75" customHeight="1" x14ac:dyDescent="0.2">
      <c r="A113" s="229" t="s">
        <v>263</v>
      </c>
      <c r="B113" s="229"/>
      <c r="C113" s="229"/>
      <c r="D113" s="229"/>
      <c r="E113" s="229"/>
      <c r="F113" s="229"/>
      <c r="G113" s="7">
        <v>101</v>
      </c>
      <c r="H113" s="99">
        <v>95973030.030000001</v>
      </c>
      <c r="I113" s="99">
        <v>21034233.34</v>
      </c>
      <c r="J113" s="99">
        <v>57458394.530000001</v>
      </c>
      <c r="K113" s="99">
        <v>19984831.280000001</v>
      </c>
    </row>
    <row r="114" spans="1:11" ht="12.75" customHeight="1" x14ac:dyDescent="0.2">
      <c r="A114" s="229" t="s">
        <v>264</v>
      </c>
      <c r="B114" s="229"/>
      <c r="C114" s="229"/>
      <c r="D114" s="229"/>
      <c r="E114" s="229"/>
      <c r="F114" s="229"/>
      <c r="G114" s="7">
        <v>102</v>
      </c>
      <c r="H114" s="99">
        <v>851925.85</v>
      </c>
      <c r="I114" s="99">
        <v>292093.09999999998</v>
      </c>
      <c r="J114" s="99">
        <v>860082.4</v>
      </c>
      <c r="K114" s="99">
        <v>305959.56</v>
      </c>
    </row>
  </sheetData>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Incorrect entry" error="You can enter only whole numbers."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Incorrect entry" error="You can enter only positive or negative whole numbers."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Incorrect entry" error="You can enter only positive whole numbers."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51181102362204722" right="0.51181102362204722" top="0.55118110236220474" bottom="0.55118110236220474" header="0.51181102362204722" footer="0.51181102362204722"/>
  <pageSetup paperSize="9" scale="67"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view="pageBreakPreview" zoomScaleNormal="100" zoomScaleSheetLayoutView="100" workbookViewId="0">
      <selection activeCell="H16" sqref="H16"/>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34" t="s">
        <v>265</v>
      </c>
      <c r="B1" s="235"/>
      <c r="C1" s="235"/>
      <c r="D1" s="235"/>
      <c r="E1" s="235"/>
      <c r="F1" s="235"/>
      <c r="G1" s="235"/>
      <c r="H1" s="235"/>
      <c r="I1" s="235"/>
    </row>
    <row r="2" spans="1:9" x14ac:dyDescent="0.2">
      <c r="A2" s="236" t="s">
        <v>478</v>
      </c>
      <c r="B2" s="189"/>
      <c r="C2" s="189"/>
      <c r="D2" s="189"/>
      <c r="E2" s="189"/>
      <c r="F2" s="189"/>
      <c r="G2" s="189"/>
      <c r="H2" s="189"/>
      <c r="I2" s="189"/>
    </row>
    <row r="3" spans="1:9" x14ac:dyDescent="0.2">
      <c r="A3" s="238" t="s">
        <v>161</v>
      </c>
      <c r="B3" s="239"/>
      <c r="C3" s="239"/>
      <c r="D3" s="239"/>
      <c r="E3" s="239"/>
      <c r="F3" s="239"/>
      <c r="G3" s="239"/>
      <c r="H3" s="239"/>
      <c r="I3" s="239"/>
    </row>
    <row r="4" spans="1:9" x14ac:dyDescent="0.2">
      <c r="A4" s="237" t="s">
        <v>474</v>
      </c>
      <c r="B4" s="192"/>
      <c r="C4" s="192"/>
      <c r="D4" s="192"/>
      <c r="E4" s="192"/>
      <c r="F4" s="192"/>
      <c r="G4" s="192"/>
      <c r="H4" s="192"/>
      <c r="I4" s="193"/>
    </row>
    <row r="5" spans="1:9" ht="23.25" x14ac:dyDescent="0.2">
      <c r="A5" s="242" t="s">
        <v>44</v>
      </c>
      <c r="B5" s="197"/>
      <c r="C5" s="197"/>
      <c r="D5" s="197"/>
      <c r="E5" s="197"/>
      <c r="F5" s="197"/>
      <c r="G5" s="28" t="s">
        <v>162</v>
      </c>
      <c r="H5" s="29" t="s">
        <v>163</v>
      </c>
      <c r="I5" s="29" t="s">
        <v>164</v>
      </c>
    </row>
    <row r="6" spans="1:9" x14ac:dyDescent="0.2">
      <c r="A6" s="243">
        <v>1</v>
      </c>
      <c r="B6" s="197"/>
      <c r="C6" s="197"/>
      <c r="D6" s="197"/>
      <c r="E6" s="197"/>
      <c r="F6" s="197"/>
      <c r="G6" s="30">
        <v>2</v>
      </c>
      <c r="H6" s="29" t="s">
        <v>266</v>
      </c>
      <c r="I6" s="29" t="s">
        <v>267</v>
      </c>
    </row>
    <row r="7" spans="1:9" x14ac:dyDescent="0.2">
      <c r="A7" s="244" t="s">
        <v>268</v>
      </c>
      <c r="B7" s="244"/>
      <c r="C7" s="244"/>
      <c r="D7" s="244"/>
      <c r="E7" s="244"/>
      <c r="F7" s="244"/>
      <c r="G7" s="244"/>
      <c r="H7" s="244"/>
      <c r="I7" s="244"/>
    </row>
    <row r="8" spans="1:9" ht="12.75" customHeight="1" x14ac:dyDescent="0.2">
      <c r="A8" s="183" t="s">
        <v>269</v>
      </c>
      <c r="B8" s="183"/>
      <c r="C8" s="183"/>
      <c r="D8" s="183"/>
      <c r="E8" s="183"/>
      <c r="F8" s="183"/>
      <c r="G8" s="31">
        <v>1</v>
      </c>
      <c r="H8" s="101">
        <v>106756077.15000001</v>
      </c>
      <c r="I8" s="101">
        <v>51345437.640000001</v>
      </c>
    </row>
    <row r="9" spans="1:9" ht="12.75" customHeight="1" x14ac:dyDescent="0.2">
      <c r="A9" s="241" t="s">
        <v>270</v>
      </c>
      <c r="B9" s="241"/>
      <c r="C9" s="241"/>
      <c r="D9" s="241"/>
      <c r="E9" s="241"/>
      <c r="F9" s="241"/>
      <c r="G9" s="32">
        <v>2</v>
      </c>
      <c r="H9" s="102">
        <f>H10+H11+H12+H13+H14+H15+H16+H17</f>
        <v>-28032591.800000004</v>
      </c>
      <c r="I9" s="102">
        <f>I10+I11+I12+I13+I14+I15+I16+I17</f>
        <v>29049028.150000002</v>
      </c>
    </row>
    <row r="10" spans="1:9" ht="12.75" customHeight="1" x14ac:dyDescent="0.2">
      <c r="A10" s="218" t="s">
        <v>271</v>
      </c>
      <c r="B10" s="218"/>
      <c r="C10" s="218"/>
      <c r="D10" s="218"/>
      <c r="E10" s="218"/>
      <c r="F10" s="218"/>
      <c r="G10" s="31">
        <v>3</v>
      </c>
      <c r="H10" s="101">
        <v>27921595.73</v>
      </c>
      <c r="I10" s="101">
        <v>31020147.600000001</v>
      </c>
    </row>
    <row r="11" spans="1:9" ht="22.15" customHeight="1" x14ac:dyDescent="0.2">
      <c r="A11" s="218" t="s">
        <v>272</v>
      </c>
      <c r="B11" s="218"/>
      <c r="C11" s="218"/>
      <c r="D11" s="218"/>
      <c r="E11" s="218"/>
      <c r="F11" s="218"/>
      <c r="G11" s="31">
        <v>4</v>
      </c>
      <c r="H11" s="101">
        <v>-153375.94</v>
      </c>
      <c r="I11" s="101">
        <v>-707045.03</v>
      </c>
    </row>
    <row r="12" spans="1:9" ht="23.45" customHeight="1" x14ac:dyDescent="0.2">
      <c r="A12" s="218" t="s">
        <v>273</v>
      </c>
      <c r="B12" s="218"/>
      <c r="C12" s="218"/>
      <c r="D12" s="218"/>
      <c r="E12" s="218"/>
      <c r="F12" s="218"/>
      <c r="G12" s="31">
        <v>5</v>
      </c>
      <c r="H12" s="101">
        <v>380374.16</v>
      </c>
      <c r="I12" s="101">
        <v>720545.39</v>
      </c>
    </row>
    <row r="13" spans="1:9" ht="12.75" customHeight="1" x14ac:dyDescent="0.2">
      <c r="A13" s="218" t="s">
        <v>274</v>
      </c>
      <c r="B13" s="218"/>
      <c r="C13" s="218"/>
      <c r="D13" s="218"/>
      <c r="E13" s="218"/>
      <c r="F13" s="218"/>
      <c r="G13" s="31">
        <v>6</v>
      </c>
      <c r="H13" s="101">
        <v>-454545.16</v>
      </c>
      <c r="I13" s="101">
        <v>-197658.76</v>
      </c>
    </row>
    <row r="14" spans="1:9" ht="12.75" customHeight="1" x14ac:dyDescent="0.2">
      <c r="A14" s="218" t="s">
        <v>275</v>
      </c>
      <c r="B14" s="218"/>
      <c r="C14" s="218"/>
      <c r="D14" s="218"/>
      <c r="E14" s="218"/>
      <c r="F14" s="218"/>
      <c r="G14" s="31">
        <v>7</v>
      </c>
      <c r="H14" s="101">
        <v>8318766.2199999997</v>
      </c>
      <c r="I14" s="101">
        <v>7020297.0099999998</v>
      </c>
    </row>
    <row r="15" spans="1:9" ht="12.75" customHeight="1" x14ac:dyDescent="0.2">
      <c r="A15" s="218" t="s">
        <v>276</v>
      </c>
      <c r="B15" s="218"/>
      <c r="C15" s="218"/>
      <c r="D15" s="218"/>
      <c r="E15" s="218"/>
      <c r="F15" s="218"/>
      <c r="G15" s="31">
        <v>8</v>
      </c>
      <c r="H15" s="101">
        <v>-5871409.5300000003</v>
      </c>
      <c r="I15" s="101">
        <v>-5620655.3300000001</v>
      </c>
    </row>
    <row r="16" spans="1:9" ht="12.75" customHeight="1" x14ac:dyDescent="0.2">
      <c r="A16" s="218" t="s">
        <v>277</v>
      </c>
      <c r="B16" s="218"/>
      <c r="C16" s="218"/>
      <c r="D16" s="218"/>
      <c r="E16" s="218"/>
      <c r="F16" s="218"/>
      <c r="G16" s="31">
        <v>9</v>
      </c>
      <c r="H16" s="101">
        <v>-3192.28</v>
      </c>
      <c r="I16" s="101">
        <v>223251.71</v>
      </c>
    </row>
    <row r="17" spans="1:9" ht="25.15" customHeight="1" x14ac:dyDescent="0.2">
      <c r="A17" s="218" t="s">
        <v>278</v>
      </c>
      <c r="B17" s="218"/>
      <c r="C17" s="218"/>
      <c r="D17" s="218"/>
      <c r="E17" s="218"/>
      <c r="F17" s="218"/>
      <c r="G17" s="31">
        <v>10</v>
      </c>
      <c r="H17" s="101">
        <v>-58170805</v>
      </c>
      <c r="I17" s="101">
        <v>-3409854.44</v>
      </c>
    </row>
    <row r="18" spans="1:9" ht="28.15" customHeight="1" x14ac:dyDescent="0.2">
      <c r="A18" s="240" t="s">
        <v>279</v>
      </c>
      <c r="B18" s="240"/>
      <c r="C18" s="240"/>
      <c r="D18" s="240"/>
      <c r="E18" s="240"/>
      <c r="F18" s="240"/>
      <c r="G18" s="32">
        <v>11</v>
      </c>
      <c r="H18" s="102">
        <f>H8+H9</f>
        <v>78723485.349999994</v>
      </c>
      <c r="I18" s="102">
        <f>I8+I9</f>
        <v>80394465.790000007</v>
      </c>
    </row>
    <row r="19" spans="1:9" ht="12.75" customHeight="1" x14ac:dyDescent="0.2">
      <c r="A19" s="241" t="s">
        <v>280</v>
      </c>
      <c r="B19" s="241"/>
      <c r="C19" s="241"/>
      <c r="D19" s="241"/>
      <c r="E19" s="241"/>
      <c r="F19" s="241"/>
      <c r="G19" s="32">
        <v>12</v>
      </c>
      <c r="H19" s="102">
        <f>H20+H21+H22+H23</f>
        <v>-26101629.640000001</v>
      </c>
      <c r="I19" s="102">
        <f>I20+I21+I22+I23</f>
        <v>-22790768.43</v>
      </c>
    </row>
    <row r="20" spans="1:9" ht="12.75" customHeight="1" x14ac:dyDescent="0.2">
      <c r="A20" s="218" t="s">
        <v>281</v>
      </c>
      <c r="B20" s="218"/>
      <c r="C20" s="218"/>
      <c r="D20" s="218"/>
      <c r="E20" s="218"/>
      <c r="F20" s="218"/>
      <c r="G20" s="31">
        <v>13</v>
      </c>
      <c r="H20" s="101">
        <v>-6824135.4699999997</v>
      </c>
      <c r="I20" s="101">
        <v>4193667.99</v>
      </c>
    </row>
    <row r="21" spans="1:9" ht="12.75" customHeight="1" x14ac:dyDescent="0.2">
      <c r="A21" s="218" t="s">
        <v>282</v>
      </c>
      <c r="B21" s="218"/>
      <c r="C21" s="218"/>
      <c r="D21" s="218"/>
      <c r="E21" s="218"/>
      <c r="F21" s="218"/>
      <c r="G21" s="31">
        <v>14</v>
      </c>
      <c r="H21" s="101">
        <v>-29731064.68</v>
      </c>
      <c r="I21" s="101">
        <v>-38999667.25</v>
      </c>
    </row>
    <row r="22" spans="1:9" ht="12.75" customHeight="1" x14ac:dyDescent="0.2">
      <c r="A22" s="218" t="s">
        <v>283</v>
      </c>
      <c r="B22" s="218"/>
      <c r="C22" s="218"/>
      <c r="D22" s="218"/>
      <c r="E22" s="218"/>
      <c r="F22" s="218"/>
      <c r="G22" s="31">
        <v>15</v>
      </c>
      <c r="H22" s="101">
        <v>10453570.51</v>
      </c>
      <c r="I22" s="101">
        <v>12015230.83</v>
      </c>
    </row>
    <row r="23" spans="1:9" ht="12.75" customHeight="1" x14ac:dyDescent="0.2">
      <c r="A23" s="218" t="s">
        <v>284</v>
      </c>
      <c r="B23" s="218"/>
      <c r="C23" s="218"/>
      <c r="D23" s="218"/>
      <c r="E23" s="218"/>
      <c r="F23" s="218"/>
      <c r="G23" s="31">
        <v>16</v>
      </c>
      <c r="H23" s="101">
        <v>0</v>
      </c>
      <c r="I23" s="101">
        <v>0</v>
      </c>
    </row>
    <row r="24" spans="1:9" ht="12.75" customHeight="1" x14ac:dyDescent="0.2">
      <c r="A24" s="240" t="s">
        <v>285</v>
      </c>
      <c r="B24" s="240"/>
      <c r="C24" s="240"/>
      <c r="D24" s="240"/>
      <c r="E24" s="240"/>
      <c r="F24" s="240"/>
      <c r="G24" s="32">
        <v>17</v>
      </c>
      <c r="H24" s="102">
        <f>H18+H19</f>
        <v>52621855.709999993</v>
      </c>
      <c r="I24" s="102">
        <f>I18+I19</f>
        <v>57603697.360000007</v>
      </c>
    </row>
    <row r="25" spans="1:9" ht="12.75" customHeight="1" x14ac:dyDescent="0.2">
      <c r="A25" s="183" t="s">
        <v>286</v>
      </c>
      <c r="B25" s="183"/>
      <c r="C25" s="183"/>
      <c r="D25" s="183"/>
      <c r="E25" s="183"/>
      <c r="F25" s="183"/>
      <c r="G25" s="31">
        <v>18</v>
      </c>
      <c r="H25" s="101">
        <v>-6705479.96</v>
      </c>
      <c r="I25" s="101">
        <v>-7088264.0199999996</v>
      </c>
    </row>
    <row r="26" spans="1:9" ht="12.75" customHeight="1" x14ac:dyDescent="0.2">
      <c r="A26" s="183" t="s">
        <v>287</v>
      </c>
      <c r="B26" s="183"/>
      <c r="C26" s="183"/>
      <c r="D26" s="183"/>
      <c r="E26" s="183"/>
      <c r="F26" s="183"/>
      <c r="G26" s="31">
        <v>19</v>
      </c>
      <c r="H26" s="101">
        <v>-8599052.0899999999</v>
      </c>
      <c r="I26" s="101">
        <v>-8708918.2799999993</v>
      </c>
    </row>
    <row r="27" spans="1:9" ht="25.9" customHeight="1" x14ac:dyDescent="0.2">
      <c r="A27" s="245" t="s">
        <v>288</v>
      </c>
      <c r="B27" s="245"/>
      <c r="C27" s="245"/>
      <c r="D27" s="245"/>
      <c r="E27" s="245"/>
      <c r="F27" s="245"/>
      <c r="G27" s="32">
        <v>20</v>
      </c>
      <c r="H27" s="102">
        <f>H24+H25+H26</f>
        <v>37317323.659999996</v>
      </c>
      <c r="I27" s="102">
        <f>I24+I25+I26</f>
        <v>41806515.060000002</v>
      </c>
    </row>
    <row r="28" spans="1:9" x14ac:dyDescent="0.2">
      <c r="A28" s="244" t="s">
        <v>289</v>
      </c>
      <c r="B28" s="244"/>
      <c r="C28" s="244"/>
      <c r="D28" s="244"/>
      <c r="E28" s="244"/>
      <c r="F28" s="244"/>
      <c r="G28" s="244"/>
      <c r="H28" s="244"/>
      <c r="I28" s="244"/>
    </row>
    <row r="29" spans="1:9" ht="30.6" customHeight="1" x14ac:dyDescent="0.2">
      <c r="A29" s="183" t="s">
        <v>290</v>
      </c>
      <c r="B29" s="183"/>
      <c r="C29" s="183"/>
      <c r="D29" s="183"/>
      <c r="E29" s="183"/>
      <c r="F29" s="183"/>
      <c r="G29" s="31">
        <v>21</v>
      </c>
      <c r="H29" s="103">
        <v>2059181.77</v>
      </c>
      <c r="I29" s="103">
        <v>10886242.800000001</v>
      </c>
    </row>
    <row r="30" spans="1:9" ht="12.75" customHeight="1" x14ac:dyDescent="0.2">
      <c r="A30" s="183" t="s">
        <v>291</v>
      </c>
      <c r="B30" s="183"/>
      <c r="C30" s="183"/>
      <c r="D30" s="183"/>
      <c r="E30" s="183"/>
      <c r="F30" s="183"/>
      <c r="G30" s="31">
        <v>22</v>
      </c>
      <c r="H30" s="103">
        <v>0</v>
      </c>
      <c r="I30" s="103">
        <v>187624.13</v>
      </c>
    </row>
    <row r="31" spans="1:9" ht="12.75" customHeight="1" x14ac:dyDescent="0.2">
      <c r="A31" s="183" t="s">
        <v>292</v>
      </c>
      <c r="B31" s="183"/>
      <c r="C31" s="183"/>
      <c r="D31" s="183"/>
      <c r="E31" s="183"/>
      <c r="F31" s="183"/>
      <c r="G31" s="31">
        <v>23</v>
      </c>
      <c r="H31" s="103">
        <v>451250.23</v>
      </c>
      <c r="I31" s="103">
        <v>193207.88</v>
      </c>
    </row>
    <row r="32" spans="1:9" ht="12.75" customHeight="1" x14ac:dyDescent="0.2">
      <c r="A32" s="183" t="s">
        <v>293</v>
      </c>
      <c r="B32" s="183"/>
      <c r="C32" s="183"/>
      <c r="D32" s="183"/>
      <c r="E32" s="183"/>
      <c r="F32" s="183"/>
      <c r="G32" s="31">
        <v>24</v>
      </c>
      <c r="H32" s="103">
        <v>3294.93</v>
      </c>
      <c r="I32" s="103">
        <v>3234.65</v>
      </c>
    </row>
    <row r="33" spans="1:9" ht="12.75" customHeight="1" x14ac:dyDescent="0.2">
      <c r="A33" s="183" t="s">
        <v>294</v>
      </c>
      <c r="B33" s="183"/>
      <c r="C33" s="183"/>
      <c r="D33" s="183"/>
      <c r="E33" s="183"/>
      <c r="F33" s="183"/>
      <c r="G33" s="31">
        <v>25</v>
      </c>
      <c r="H33" s="103">
        <v>2308.17</v>
      </c>
      <c r="I33" s="103">
        <v>342222.57</v>
      </c>
    </row>
    <row r="34" spans="1:9" ht="12.75" customHeight="1" x14ac:dyDescent="0.2">
      <c r="A34" s="183" t="s">
        <v>295</v>
      </c>
      <c r="B34" s="183"/>
      <c r="C34" s="183"/>
      <c r="D34" s="183"/>
      <c r="E34" s="183"/>
      <c r="F34" s="183"/>
      <c r="G34" s="31">
        <v>26</v>
      </c>
      <c r="H34" s="103">
        <v>0</v>
      </c>
      <c r="I34" s="103">
        <v>0</v>
      </c>
    </row>
    <row r="35" spans="1:9" ht="26.45" customHeight="1" x14ac:dyDescent="0.2">
      <c r="A35" s="240" t="s">
        <v>296</v>
      </c>
      <c r="B35" s="240"/>
      <c r="C35" s="240"/>
      <c r="D35" s="240"/>
      <c r="E35" s="240"/>
      <c r="F35" s="240"/>
      <c r="G35" s="32">
        <v>27</v>
      </c>
      <c r="H35" s="104">
        <f>H29+H30+H31+H32+H33+H34</f>
        <v>2516035.1</v>
      </c>
      <c r="I35" s="104">
        <f>I29+I30+I31+I32+I33+I34</f>
        <v>11612532.030000003</v>
      </c>
    </row>
    <row r="36" spans="1:9" ht="22.9" customHeight="1" x14ac:dyDescent="0.2">
      <c r="A36" s="183" t="s">
        <v>297</v>
      </c>
      <c r="B36" s="183"/>
      <c r="C36" s="183"/>
      <c r="D36" s="183"/>
      <c r="E36" s="183"/>
      <c r="F36" s="183"/>
      <c r="G36" s="31">
        <v>28</v>
      </c>
      <c r="H36" s="103">
        <v>-21423254.719999999</v>
      </c>
      <c r="I36" s="103">
        <v>-22930271.859999999</v>
      </c>
    </row>
    <row r="37" spans="1:9" ht="12.75" customHeight="1" x14ac:dyDescent="0.2">
      <c r="A37" s="183" t="s">
        <v>298</v>
      </c>
      <c r="B37" s="183"/>
      <c r="C37" s="183"/>
      <c r="D37" s="183"/>
      <c r="E37" s="183"/>
      <c r="F37" s="183"/>
      <c r="G37" s="31">
        <v>29</v>
      </c>
      <c r="H37" s="103">
        <v>0</v>
      </c>
      <c r="I37" s="103">
        <v>0</v>
      </c>
    </row>
    <row r="38" spans="1:9" ht="12.75" customHeight="1" x14ac:dyDescent="0.2">
      <c r="A38" s="183" t="s">
        <v>299</v>
      </c>
      <c r="B38" s="183"/>
      <c r="C38" s="183"/>
      <c r="D38" s="183"/>
      <c r="E38" s="183"/>
      <c r="F38" s="183"/>
      <c r="G38" s="31">
        <v>30</v>
      </c>
      <c r="H38" s="103">
        <v>0</v>
      </c>
      <c r="I38" s="103">
        <v>0</v>
      </c>
    </row>
    <row r="39" spans="1:9" ht="12.75" customHeight="1" x14ac:dyDescent="0.2">
      <c r="A39" s="183" t="s">
        <v>300</v>
      </c>
      <c r="B39" s="183"/>
      <c r="C39" s="183"/>
      <c r="D39" s="183"/>
      <c r="E39" s="183"/>
      <c r="F39" s="183"/>
      <c r="G39" s="31">
        <v>31</v>
      </c>
      <c r="H39" s="103">
        <v>-302120248.06</v>
      </c>
      <c r="I39" s="103">
        <v>0</v>
      </c>
    </row>
    <row r="40" spans="1:9" ht="12.75" customHeight="1" x14ac:dyDescent="0.2">
      <c r="A40" s="183" t="s">
        <v>301</v>
      </c>
      <c r="B40" s="183"/>
      <c r="C40" s="183"/>
      <c r="D40" s="183"/>
      <c r="E40" s="183"/>
      <c r="F40" s="183"/>
      <c r="G40" s="31">
        <v>32</v>
      </c>
      <c r="H40" s="103">
        <v>-7371.69</v>
      </c>
      <c r="I40" s="103">
        <v>-4337.04</v>
      </c>
    </row>
    <row r="41" spans="1:9" ht="24" customHeight="1" x14ac:dyDescent="0.2">
      <c r="A41" s="240" t="s">
        <v>302</v>
      </c>
      <c r="B41" s="240"/>
      <c r="C41" s="240"/>
      <c r="D41" s="240"/>
      <c r="E41" s="240"/>
      <c r="F41" s="240"/>
      <c r="G41" s="32">
        <v>33</v>
      </c>
      <c r="H41" s="104">
        <f>H36+H37+H38+H39+H40</f>
        <v>-323550874.46999997</v>
      </c>
      <c r="I41" s="104">
        <f>I36+I37+I38+I39+I40</f>
        <v>-22934608.899999999</v>
      </c>
    </row>
    <row r="42" spans="1:9" ht="29.45" customHeight="1" x14ac:dyDescent="0.2">
      <c r="A42" s="245" t="s">
        <v>303</v>
      </c>
      <c r="B42" s="245"/>
      <c r="C42" s="245"/>
      <c r="D42" s="245"/>
      <c r="E42" s="245"/>
      <c r="F42" s="245"/>
      <c r="G42" s="32">
        <v>34</v>
      </c>
      <c r="H42" s="104">
        <f>H35+H41</f>
        <v>-321034839.36999995</v>
      </c>
      <c r="I42" s="104">
        <f>I35+I41</f>
        <v>-11322076.869999995</v>
      </c>
    </row>
    <row r="43" spans="1:9" x14ac:dyDescent="0.2">
      <c r="A43" s="244" t="s">
        <v>304</v>
      </c>
      <c r="B43" s="244"/>
      <c r="C43" s="244"/>
      <c r="D43" s="244"/>
      <c r="E43" s="244"/>
      <c r="F43" s="244"/>
      <c r="G43" s="244"/>
      <c r="H43" s="244"/>
      <c r="I43" s="244"/>
    </row>
    <row r="44" spans="1:9" ht="12.75" customHeight="1" x14ac:dyDescent="0.2">
      <c r="A44" s="183" t="s">
        <v>305</v>
      </c>
      <c r="B44" s="183"/>
      <c r="C44" s="183"/>
      <c r="D44" s="183"/>
      <c r="E44" s="183"/>
      <c r="F44" s="183"/>
      <c r="G44" s="31">
        <v>35</v>
      </c>
      <c r="H44" s="103">
        <v>0</v>
      </c>
      <c r="I44" s="103">
        <v>0</v>
      </c>
    </row>
    <row r="45" spans="1:9" ht="25.15" customHeight="1" x14ac:dyDescent="0.2">
      <c r="A45" s="183" t="s">
        <v>306</v>
      </c>
      <c r="B45" s="183"/>
      <c r="C45" s="183"/>
      <c r="D45" s="183"/>
      <c r="E45" s="183"/>
      <c r="F45" s="183"/>
      <c r="G45" s="31">
        <v>36</v>
      </c>
      <c r="H45" s="103">
        <v>0</v>
      </c>
      <c r="I45" s="103">
        <v>0</v>
      </c>
    </row>
    <row r="46" spans="1:9" ht="12.75" customHeight="1" x14ac:dyDescent="0.2">
      <c r="A46" s="183" t="s">
        <v>307</v>
      </c>
      <c r="B46" s="183"/>
      <c r="C46" s="183"/>
      <c r="D46" s="183"/>
      <c r="E46" s="183"/>
      <c r="F46" s="183"/>
      <c r="G46" s="31">
        <v>37</v>
      </c>
      <c r="H46" s="103">
        <v>347316480.11000001</v>
      </c>
      <c r="I46" s="103">
        <v>91508739.799999997</v>
      </c>
    </row>
    <row r="47" spans="1:9" ht="12.75" customHeight="1" x14ac:dyDescent="0.2">
      <c r="A47" s="183" t="s">
        <v>308</v>
      </c>
      <c r="B47" s="183"/>
      <c r="C47" s="183"/>
      <c r="D47" s="183"/>
      <c r="E47" s="183"/>
      <c r="F47" s="183"/>
      <c r="G47" s="31">
        <v>38</v>
      </c>
      <c r="H47" s="103">
        <v>1779875</v>
      </c>
      <c r="I47" s="103">
        <v>0</v>
      </c>
    </row>
    <row r="48" spans="1:9" ht="22.15" customHeight="1" x14ac:dyDescent="0.2">
      <c r="A48" s="240" t="s">
        <v>309</v>
      </c>
      <c r="B48" s="240"/>
      <c r="C48" s="240"/>
      <c r="D48" s="240"/>
      <c r="E48" s="240"/>
      <c r="F48" s="240"/>
      <c r="G48" s="32">
        <v>39</v>
      </c>
      <c r="H48" s="104">
        <f>H44+H45+H46+H47</f>
        <v>349096355.11000001</v>
      </c>
      <c r="I48" s="104">
        <f>I44+I45+I46+I47</f>
        <v>91508739.799999997</v>
      </c>
    </row>
    <row r="49" spans="1:9" ht="24.6" customHeight="1" x14ac:dyDescent="0.2">
      <c r="A49" s="183" t="s">
        <v>310</v>
      </c>
      <c r="B49" s="183"/>
      <c r="C49" s="183"/>
      <c r="D49" s="183"/>
      <c r="E49" s="183"/>
      <c r="F49" s="183"/>
      <c r="G49" s="31">
        <v>40</v>
      </c>
      <c r="H49" s="103">
        <v>-61000947.119999997</v>
      </c>
      <c r="I49" s="103">
        <v>-136782716.44</v>
      </c>
    </row>
    <row r="50" spans="1:9" ht="12.75" customHeight="1" x14ac:dyDescent="0.2">
      <c r="A50" s="183" t="s">
        <v>311</v>
      </c>
      <c r="B50" s="183"/>
      <c r="C50" s="183"/>
      <c r="D50" s="183"/>
      <c r="E50" s="183"/>
      <c r="F50" s="183"/>
      <c r="G50" s="31">
        <v>41</v>
      </c>
      <c r="H50" s="103">
        <v>-540080.49</v>
      </c>
      <c r="I50" s="103">
        <v>-721921.49</v>
      </c>
    </row>
    <row r="51" spans="1:9" ht="12.75" customHeight="1" x14ac:dyDescent="0.2">
      <c r="A51" s="183" t="s">
        <v>312</v>
      </c>
      <c r="B51" s="183"/>
      <c r="C51" s="183"/>
      <c r="D51" s="183"/>
      <c r="E51" s="183"/>
      <c r="F51" s="183"/>
      <c r="G51" s="31">
        <v>42</v>
      </c>
      <c r="H51" s="103">
        <v>-24351</v>
      </c>
      <c r="I51" s="103">
        <v>-40486.660000000003</v>
      </c>
    </row>
    <row r="52" spans="1:9" ht="22.9" customHeight="1" x14ac:dyDescent="0.2">
      <c r="A52" s="183" t="s">
        <v>313</v>
      </c>
      <c r="B52" s="183"/>
      <c r="C52" s="183"/>
      <c r="D52" s="183"/>
      <c r="E52" s="183"/>
      <c r="F52" s="183"/>
      <c r="G52" s="31">
        <v>43</v>
      </c>
      <c r="H52" s="103">
        <v>-859805</v>
      </c>
      <c r="I52" s="103">
        <v>0</v>
      </c>
    </row>
    <row r="53" spans="1:9" ht="12.75" customHeight="1" x14ac:dyDescent="0.2">
      <c r="A53" s="183" t="s">
        <v>314</v>
      </c>
      <c r="B53" s="183"/>
      <c r="C53" s="183"/>
      <c r="D53" s="183"/>
      <c r="E53" s="183"/>
      <c r="F53" s="183"/>
      <c r="G53" s="31">
        <v>44</v>
      </c>
      <c r="H53" s="103">
        <v>-4205144.1900000004</v>
      </c>
      <c r="I53" s="103">
        <v>-4495452.54</v>
      </c>
    </row>
    <row r="54" spans="1:9" ht="30.6" customHeight="1" x14ac:dyDescent="0.2">
      <c r="A54" s="240" t="s">
        <v>315</v>
      </c>
      <c r="B54" s="240"/>
      <c r="C54" s="240"/>
      <c r="D54" s="240"/>
      <c r="E54" s="240"/>
      <c r="F54" s="240"/>
      <c r="G54" s="32">
        <v>45</v>
      </c>
      <c r="H54" s="104">
        <f>H49+H50+H51+H52+H53</f>
        <v>-66630327.799999997</v>
      </c>
      <c r="I54" s="104">
        <f>I49+I50+I51+I52+I53</f>
        <v>-142040577.13</v>
      </c>
    </row>
    <row r="55" spans="1:9" ht="29.45" customHeight="1" x14ac:dyDescent="0.2">
      <c r="A55" s="245" t="s">
        <v>316</v>
      </c>
      <c r="B55" s="245"/>
      <c r="C55" s="245"/>
      <c r="D55" s="245"/>
      <c r="E55" s="245"/>
      <c r="F55" s="245"/>
      <c r="G55" s="32">
        <v>46</v>
      </c>
      <c r="H55" s="104">
        <f>H48+H54</f>
        <v>282466027.31</v>
      </c>
      <c r="I55" s="104">
        <f>I48+I54</f>
        <v>-50531837.329999998</v>
      </c>
    </row>
    <row r="56" spans="1:9" x14ac:dyDescent="0.2">
      <c r="A56" s="183" t="s">
        <v>317</v>
      </c>
      <c r="B56" s="183"/>
      <c r="C56" s="183"/>
      <c r="D56" s="183"/>
      <c r="E56" s="183"/>
      <c r="F56" s="183"/>
      <c r="G56" s="31">
        <v>47</v>
      </c>
      <c r="H56" s="103">
        <v>0</v>
      </c>
      <c r="I56" s="103">
        <v>0</v>
      </c>
    </row>
    <row r="57" spans="1:9" ht="26.45" customHeight="1" x14ac:dyDescent="0.2">
      <c r="A57" s="245" t="s">
        <v>318</v>
      </c>
      <c r="B57" s="245"/>
      <c r="C57" s="245"/>
      <c r="D57" s="245"/>
      <c r="E57" s="245"/>
      <c r="F57" s="245"/>
      <c r="G57" s="32">
        <v>48</v>
      </c>
      <c r="H57" s="104">
        <f>H27+H42+H55+H56</f>
        <v>-1251488.3999999166</v>
      </c>
      <c r="I57" s="104">
        <f>I27+I42+I55+I56</f>
        <v>-20047399.139999993</v>
      </c>
    </row>
    <row r="58" spans="1:9" x14ac:dyDescent="0.2">
      <c r="A58" s="246" t="s">
        <v>319</v>
      </c>
      <c r="B58" s="246"/>
      <c r="C58" s="246"/>
      <c r="D58" s="246"/>
      <c r="E58" s="246"/>
      <c r="F58" s="246"/>
      <c r="G58" s="31">
        <v>49</v>
      </c>
      <c r="H58" s="103">
        <v>27138039.829999998</v>
      </c>
      <c r="I58" s="103">
        <v>40239538.649999999</v>
      </c>
    </row>
    <row r="59" spans="1:9" ht="31.15" customHeight="1" x14ac:dyDescent="0.2">
      <c r="A59" s="245" t="s">
        <v>320</v>
      </c>
      <c r="B59" s="245"/>
      <c r="C59" s="245"/>
      <c r="D59" s="245"/>
      <c r="E59" s="245"/>
      <c r="F59" s="245"/>
      <c r="G59" s="32">
        <v>50</v>
      </c>
      <c r="H59" s="104">
        <f>H57+H58</f>
        <v>25886551.430000082</v>
      </c>
      <c r="I59" s="104">
        <f>I57+I58</f>
        <v>20192139.510000005</v>
      </c>
    </row>
  </sheetData>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disablePrompts="1" count="2">
    <dataValidation type="whole" operator="greaterThanOrEqual" allowBlank="1" showInputMessage="1" showErrorMessage="1" errorTitle="Incorrect entry" error="You can enter only positive whole numbers."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Incorrect entry" error="You can enter only whole numbers."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51181102362204722" right="0.51181102362204722" top="0.55118110236220474" bottom="0.55118110236220474" header="0.51181102362204722" footer="0.51181102362204722"/>
  <pageSetup paperSize="9" scale="75"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85" zoomScaleNormal="100" zoomScaleSheetLayoutView="85" workbookViewId="0">
      <selection activeCell="A3" sqref="A3:I3"/>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4" t="s">
        <v>321</v>
      </c>
      <c r="B1" s="235"/>
      <c r="C1" s="235"/>
      <c r="D1" s="235"/>
      <c r="E1" s="235"/>
      <c r="F1" s="235"/>
      <c r="G1" s="235"/>
      <c r="H1" s="235"/>
      <c r="I1" s="235"/>
    </row>
    <row r="2" spans="1:9" ht="12.75" customHeight="1" x14ac:dyDescent="0.2">
      <c r="A2" s="236" t="s">
        <v>477</v>
      </c>
      <c r="B2" s="189"/>
      <c r="C2" s="189"/>
      <c r="D2" s="189"/>
      <c r="E2" s="189"/>
      <c r="F2" s="189"/>
      <c r="G2" s="189"/>
      <c r="H2" s="189"/>
      <c r="I2" s="189"/>
    </row>
    <row r="3" spans="1:9" x14ac:dyDescent="0.2">
      <c r="A3" s="257" t="s">
        <v>43</v>
      </c>
      <c r="B3" s="258"/>
      <c r="C3" s="258"/>
      <c r="D3" s="258"/>
      <c r="E3" s="258"/>
      <c r="F3" s="258"/>
      <c r="G3" s="258"/>
      <c r="H3" s="258"/>
      <c r="I3" s="258"/>
    </row>
    <row r="4" spans="1:9" x14ac:dyDescent="0.2">
      <c r="A4" s="237" t="s">
        <v>474</v>
      </c>
      <c r="B4" s="192"/>
      <c r="C4" s="192"/>
      <c r="D4" s="192"/>
      <c r="E4" s="192"/>
      <c r="F4" s="192"/>
      <c r="G4" s="192"/>
      <c r="H4" s="192"/>
      <c r="I4" s="193"/>
    </row>
    <row r="5" spans="1:9" ht="23.25" x14ac:dyDescent="0.2">
      <c r="A5" s="242" t="s">
        <v>44</v>
      </c>
      <c r="B5" s="197"/>
      <c r="C5" s="197"/>
      <c r="D5" s="197"/>
      <c r="E5" s="197"/>
      <c r="F5" s="197"/>
      <c r="G5" s="28" t="s">
        <v>162</v>
      </c>
      <c r="H5" s="29" t="s">
        <v>163</v>
      </c>
      <c r="I5" s="29" t="s">
        <v>164</v>
      </c>
    </row>
    <row r="6" spans="1:9" x14ac:dyDescent="0.2">
      <c r="A6" s="243">
        <v>1</v>
      </c>
      <c r="B6" s="197"/>
      <c r="C6" s="197"/>
      <c r="D6" s="197"/>
      <c r="E6" s="197"/>
      <c r="F6" s="197"/>
      <c r="G6" s="105">
        <v>2</v>
      </c>
      <c r="H6" s="29" t="s">
        <v>266</v>
      </c>
      <c r="I6" s="29" t="s">
        <v>267</v>
      </c>
    </row>
    <row r="7" spans="1:9" x14ac:dyDescent="0.2">
      <c r="A7" s="251" t="s">
        <v>268</v>
      </c>
      <c r="B7" s="252"/>
      <c r="C7" s="252"/>
      <c r="D7" s="252"/>
      <c r="E7" s="252"/>
      <c r="F7" s="252"/>
      <c r="G7" s="252"/>
      <c r="H7" s="252"/>
      <c r="I7" s="253"/>
    </row>
    <row r="8" spans="1:9" x14ac:dyDescent="0.2">
      <c r="A8" s="255" t="s">
        <v>322</v>
      </c>
      <c r="B8" s="255"/>
      <c r="C8" s="255"/>
      <c r="D8" s="255"/>
      <c r="E8" s="255"/>
      <c r="F8" s="255"/>
      <c r="G8" s="10">
        <v>1</v>
      </c>
      <c r="H8" s="106">
        <v>0</v>
      </c>
      <c r="I8" s="106">
        <v>0</v>
      </c>
    </row>
    <row r="9" spans="1:9" x14ac:dyDescent="0.2">
      <c r="A9" s="248" t="s">
        <v>323</v>
      </c>
      <c r="B9" s="248"/>
      <c r="C9" s="248"/>
      <c r="D9" s="248"/>
      <c r="E9" s="248"/>
      <c r="F9" s="248"/>
      <c r="G9" s="11">
        <v>2</v>
      </c>
      <c r="H9" s="107">
        <v>0</v>
      </c>
      <c r="I9" s="107">
        <v>0</v>
      </c>
    </row>
    <row r="10" spans="1:9" x14ac:dyDescent="0.2">
      <c r="A10" s="248" t="s">
        <v>324</v>
      </c>
      <c r="B10" s="248"/>
      <c r="C10" s="248"/>
      <c r="D10" s="248"/>
      <c r="E10" s="248"/>
      <c r="F10" s="248"/>
      <c r="G10" s="11">
        <v>3</v>
      </c>
      <c r="H10" s="107">
        <v>0</v>
      </c>
      <c r="I10" s="107">
        <v>0</v>
      </c>
    </row>
    <row r="11" spans="1:9" x14ac:dyDescent="0.2">
      <c r="A11" s="248" t="s">
        <v>325</v>
      </c>
      <c r="B11" s="248"/>
      <c r="C11" s="248"/>
      <c r="D11" s="248"/>
      <c r="E11" s="248"/>
      <c r="F11" s="248"/>
      <c r="G11" s="11">
        <v>4</v>
      </c>
      <c r="H11" s="107">
        <v>0</v>
      </c>
      <c r="I11" s="107">
        <v>0</v>
      </c>
    </row>
    <row r="12" spans="1:9" x14ac:dyDescent="0.2">
      <c r="A12" s="248" t="s">
        <v>326</v>
      </c>
      <c r="B12" s="248"/>
      <c r="C12" s="248"/>
      <c r="D12" s="248"/>
      <c r="E12" s="248"/>
      <c r="F12" s="248"/>
      <c r="G12" s="11">
        <v>5</v>
      </c>
      <c r="H12" s="107">
        <v>0</v>
      </c>
      <c r="I12" s="107">
        <v>0</v>
      </c>
    </row>
    <row r="13" spans="1:9" x14ac:dyDescent="0.2">
      <c r="A13" s="256" t="s">
        <v>327</v>
      </c>
      <c r="B13" s="256"/>
      <c r="C13" s="256"/>
      <c r="D13" s="256"/>
      <c r="E13" s="256"/>
      <c r="F13" s="256"/>
      <c r="G13" s="25">
        <v>6</v>
      </c>
      <c r="H13" s="108">
        <f>SUM(H8:H12)</f>
        <v>0</v>
      </c>
      <c r="I13" s="108">
        <f>SUM(I8:I12)</f>
        <v>0</v>
      </c>
    </row>
    <row r="14" spans="1:9" ht="12.75" customHeight="1" x14ac:dyDescent="0.2">
      <c r="A14" s="248" t="s">
        <v>328</v>
      </c>
      <c r="B14" s="248"/>
      <c r="C14" s="248"/>
      <c r="D14" s="248"/>
      <c r="E14" s="248"/>
      <c r="F14" s="248"/>
      <c r="G14" s="11">
        <v>7</v>
      </c>
      <c r="H14" s="107">
        <v>0</v>
      </c>
      <c r="I14" s="107">
        <v>0</v>
      </c>
    </row>
    <row r="15" spans="1:9" ht="12.75" customHeight="1" x14ac:dyDescent="0.2">
      <c r="A15" s="248" t="s">
        <v>329</v>
      </c>
      <c r="B15" s="248"/>
      <c r="C15" s="248"/>
      <c r="D15" s="248"/>
      <c r="E15" s="248"/>
      <c r="F15" s="248"/>
      <c r="G15" s="11">
        <v>8</v>
      </c>
      <c r="H15" s="107">
        <v>0</v>
      </c>
      <c r="I15" s="107">
        <v>0</v>
      </c>
    </row>
    <row r="16" spans="1:9" ht="12.75" customHeight="1" x14ac:dyDescent="0.2">
      <c r="A16" s="248" t="s">
        <v>330</v>
      </c>
      <c r="B16" s="248"/>
      <c r="C16" s="248"/>
      <c r="D16" s="248"/>
      <c r="E16" s="248"/>
      <c r="F16" s="248"/>
      <c r="G16" s="11">
        <v>9</v>
      </c>
      <c r="H16" s="107">
        <v>0</v>
      </c>
      <c r="I16" s="107">
        <v>0</v>
      </c>
    </row>
    <row r="17" spans="1:9" ht="12.75" customHeight="1" x14ac:dyDescent="0.2">
      <c r="A17" s="248" t="s">
        <v>331</v>
      </c>
      <c r="B17" s="248"/>
      <c r="C17" s="248"/>
      <c r="D17" s="248"/>
      <c r="E17" s="248"/>
      <c r="F17" s="248"/>
      <c r="G17" s="11">
        <v>10</v>
      </c>
      <c r="H17" s="107">
        <v>0</v>
      </c>
      <c r="I17" s="107">
        <v>0</v>
      </c>
    </row>
    <row r="18" spans="1:9" ht="12.75" customHeight="1" x14ac:dyDescent="0.2">
      <c r="A18" s="248" t="s">
        <v>332</v>
      </c>
      <c r="B18" s="248"/>
      <c r="C18" s="248"/>
      <c r="D18" s="248"/>
      <c r="E18" s="248"/>
      <c r="F18" s="248"/>
      <c r="G18" s="11">
        <v>11</v>
      </c>
      <c r="H18" s="107">
        <v>0</v>
      </c>
      <c r="I18" s="107">
        <v>0</v>
      </c>
    </row>
    <row r="19" spans="1:9" ht="12.75" customHeight="1" x14ac:dyDescent="0.2">
      <c r="A19" s="248" t="s">
        <v>333</v>
      </c>
      <c r="B19" s="248"/>
      <c r="C19" s="248"/>
      <c r="D19" s="248"/>
      <c r="E19" s="248"/>
      <c r="F19" s="248"/>
      <c r="G19" s="11">
        <v>12</v>
      </c>
      <c r="H19" s="107">
        <v>0</v>
      </c>
      <c r="I19" s="107">
        <v>0</v>
      </c>
    </row>
    <row r="20" spans="1:9" ht="26.25" customHeight="1" x14ac:dyDescent="0.2">
      <c r="A20" s="256" t="s">
        <v>334</v>
      </c>
      <c r="B20" s="256"/>
      <c r="C20" s="256"/>
      <c r="D20" s="256"/>
      <c r="E20" s="256"/>
      <c r="F20" s="256"/>
      <c r="G20" s="25">
        <v>13</v>
      </c>
      <c r="H20" s="108">
        <f>SUM(H14:H19)</f>
        <v>0</v>
      </c>
      <c r="I20" s="108">
        <f>SUM(I14:I19)</f>
        <v>0</v>
      </c>
    </row>
    <row r="21" spans="1:9" ht="27.6" customHeight="1" x14ac:dyDescent="0.2">
      <c r="A21" s="254" t="s">
        <v>335</v>
      </c>
      <c r="B21" s="254"/>
      <c r="C21" s="254"/>
      <c r="D21" s="254"/>
      <c r="E21" s="254"/>
      <c r="F21" s="254"/>
      <c r="G21" s="26">
        <v>14</v>
      </c>
      <c r="H21" s="109">
        <f>H13+H20</f>
        <v>0</v>
      </c>
      <c r="I21" s="109">
        <f>I13+I20</f>
        <v>0</v>
      </c>
    </row>
    <row r="22" spans="1:9" x14ac:dyDescent="0.2">
      <c r="A22" s="251" t="s">
        <v>289</v>
      </c>
      <c r="B22" s="252"/>
      <c r="C22" s="252"/>
      <c r="D22" s="252"/>
      <c r="E22" s="252"/>
      <c r="F22" s="252"/>
      <c r="G22" s="252"/>
      <c r="H22" s="252"/>
      <c r="I22" s="253"/>
    </row>
    <row r="23" spans="1:9" ht="26.45" customHeight="1" x14ac:dyDescent="0.2">
      <c r="A23" s="255" t="s">
        <v>336</v>
      </c>
      <c r="B23" s="255"/>
      <c r="C23" s="255"/>
      <c r="D23" s="255"/>
      <c r="E23" s="255"/>
      <c r="F23" s="255"/>
      <c r="G23" s="10">
        <v>15</v>
      </c>
      <c r="H23" s="106">
        <v>0</v>
      </c>
      <c r="I23" s="106">
        <v>0</v>
      </c>
    </row>
    <row r="24" spans="1:9" ht="12.75" customHeight="1" x14ac:dyDescent="0.2">
      <c r="A24" s="248" t="s">
        <v>337</v>
      </c>
      <c r="B24" s="248"/>
      <c r="C24" s="248"/>
      <c r="D24" s="248"/>
      <c r="E24" s="248"/>
      <c r="F24" s="248"/>
      <c r="G24" s="10">
        <v>16</v>
      </c>
      <c r="H24" s="107">
        <v>0</v>
      </c>
      <c r="I24" s="107">
        <v>0</v>
      </c>
    </row>
    <row r="25" spans="1:9" ht="12.75" customHeight="1" x14ac:dyDescent="0.2">
      <c r="A25" s="248" t="s">
        <v>338</v>
      </c>
      <c r="B25" s="248"/>
      <c r="C25" s="248"/>
      <c r="D25" s="248"/>
      <c r="E25" s="248"/>
      <c r="F25" s="248"/>
      <c r="G25" s="10">
        <v>17</v>
      </c>
      <c r="H25" s="107">
        <v>0</v>
      </c>
      <c r="I25" s="107">
        <v>0</v>
      </c>
    </row>
    <row r="26" spans="1:9" ht="12.75" customHeight="1" x14ac:dyDescent="0.2">
      <c r="A26" s="248" t="s">
        <v>339</v>
      </c>
      <c r="B26" s="248"/>
      <c r="C26" s="248"/>
      <c r="D26" s="248"/>
      <c r="E26" s="248"/>
      <c r="F26" s="248"/>
      <c r="G26" s="10">
        <v>18</v>
      </c>
      <c r="H26" s="107">
        <v>0</v>
      </c>
      <c r="I26" s="107">
        <v>0</v>
      </c>
    </row>
    <row r="27" spans="1:9" ht="12.75" customHeight="1" x14ac:dyDescent="0.2">
      <c r="A27" s="248" t="s">
        <v>340</v>
      </c>
      <c r="B27" s="248"/>
      <c r="C27" s="248"/>
      <c r="D27" s="248"/>
      <c r="E27" s="248"/>
      <c r="F27" s="248"/>
      <c r="G27" s="10">
        <v>19</v>
      </c>
      <c r="H27" s="107">
        <v>0</v>
      </c>
      <c r="I27" s="107">
        <v>0</v>
      </c>
    </row>
    <row r="28" spans="1:9" ht="12.75" customHeight="1" x14ac:dyDescent="0.2">
      <c r="A28" s="248" t="s">
        <v>341</v>
      </c>
      <c r="B28" s="248"/>
      <c r="C28" s="248"/>
      <c r="D28" s="248"/>
      <c r="E28" s="248"/>
      <c r="F28" s="248"/>
      <c r="G28" s="10">
        <v>20</v>
      </c>
      <c r="H28" s="107">
        <v>0</v>
      </c>
      <c r="I28" s="107">
        <v>0</v>
      </c>
    </row>
    <row r="29" spans="1:9" ht="24" customHeight="1" x14ac:dyDescent="0.2">
      <c r="A29" s="249" t="s">
        <v>342</v>
      </c>
      <c r="B29" s="249"/>
      <c r="C29" s="249"/>
      <c r="D29" s="249"/>
      <c r="E29" s="249"/>
      <c r="F29" s="249"/>
      <c r="G29" s="25">
        <v>21</v>
      </c>
      <c r="H29" s="110">
        <f>SUM(H23:H28)</f>
        <v>0</v>
      </c>
      <c r="I29" s="110">
        <f>SUM(I23:I28)</f>
        <v>0</v>
      </c>
    </row>
    <row r="30" spans="1:9" ht="27" customHeight="1" x14ac:dyDescent="0.2">
      <c r="A30" s="248" t="s">
        <v>343</v>
      </c>
      <c r="B30" s="248"/>
      <c r="C30" s="248"/>
      <c r="D30" s="248"/>
      <c r="E30" s="248"/>
      <c r="F30" s="248"/>
      <c r="G30" s="11">
        <v>22</v>
      </c>
      <c r="H30" s="107">
        <v>0</v>
      </c>
      <c r="I30" s="107">
        <v>0</v>
      </c>
    </row>
    <row r="31" spans="1:9" ht="12.75" customHeight="1" x14ac:dyDescent="0.2">
      <c r="A31" s="248" t="s">
        <v>344</v>
      </c>
      <c r="B31" s="248"/>
      <c r="C31" s="248"/>
      <c r="D31" s="248"/>
      <c r="E31" s="248"/>
      <c r="F31" s="248"/>
      <c r="G31" s="11">
        <v>23</v>
      </c>
      <c r="H31" s="107">
        <v>0</v>
      </c>
      <c r="I31" s="107">
        <v>0</v>
      </c>
    </row>
    <row r="32" spans="1:9" ht="12.75" customHeight="1" x14ac:dyDescent="0.2">
      <c r="A32" s="248" t="s">
        <v>345</v>
      </c>
      <c r="B32" s="248"/>
      <c r="C32" s="248"/>
      <c r="D32" s="248"/>
      <c r="E32" s="248"/>
      <c r="F32" s="248"/>
      <c r="G32" s="11">
        <v>24</v>
      </c>
      <c r="H32" s="107">
        <v>0</v>
      </c>
      <c r="I32" s="107">
        <v>0</v>
      </c>
    </row>
    <row r="33" spans="1:9" ht="12.75" customHeight="1" x14ac:dyDescent="0.2">
      <c r="A33" s="248" t="s">
        <v>346</v>
      </c>
      <c r="B33" s="248"/>
      <c r="C33" s="248"/>
      <c r="D33" s="248"/>
      <c r="E33" s="248"/>
      <c r="F33" s="248"/>
      <c r="G33" s="11">
        <v>25</v>
      </c>
      <c r="H33" s="107">
        <v>0</v>
      </c>
      <c r="I33" s="107">
        <v>0</v>
      </c>
    </row>
    <row r="34" spans="1:9" ht="12.75" customHeight="1" x14ac:dyDescent="0.2">
      <c r="A34" s="248" t="s">
        <v>347</v>
      </c>
      <c r="B34" s="248"/>
      <c r="C34" s="248"/>
      <c r="D34" s="248"/>
      <c r="E34" s="248"/>
      <c r="F34" s="248"/>
      <c r="G34" s="11">
        <v>26</v>
      </c>
      <c r="H34" s="107">
        <v>0</v>
      </c>
      <c r="I34" s="107">
        <v>0</v>
      </c>
    </row>
    <row r="35" spans="1:9" ht="25.9" customHeight="1" x14ac:dyDescent="0.2">
      <c r="A35" s="249" t="s">
        <v>348</v>
      </c>
      <c r="B35" s="249"/>
      <c r="C35" s="249"/>
      <c r="D35" s="249"/>
      <c r="E35" s="249"/>
      <c r="F35" s="249"/>
      <c r="G35" s="25">
        <v>27</v>
      </c>
      <c r="H35" s="110">
        <f>SUM(H30:H34)</f>
        <v>0</v>
      </c>
      <c r="I35" s="110">
        <f>SUM(I30:I34)</f>
        <v>0</v>
      </c>
    </row>
    <row r="36" spans="1:9" ht="28.15" customHeight="1" x14ac:dyDescent="0.2">
      <c r="A36" s="254" t="s">
        <v>349</v>
      </c>
      <c r="B36" s="254"/>
      <c r="C36" s="254"/>
      <c r="D36" s="254"/>
      <c r="E36" s="254"/>
      <c r="F36" s="254"/>
      <c r="G36" s="26">
        <v>28</v>
      </c>
      <c r="H36" s="111">
        <f>H29+H35</f>
        <v>0</v>
      </c>
      <c r="I36" s="111">
        <f>I29+I35</f>
        <v>0</v>
      </c>
    </row>
    <row r="37" spans="1:9" x14ac:dyDescent="0.2">
      <c r="A37" s="251" t="s">
        <v>304</v>
      </c>
      <c r="B37" s="252"/>
      <c r="C37" s="252"/>
      <c r="D37" s="252"/>
      <c r="E37" s="252"/>
      <c r="F37" s="252"/>
      <c r="G37" s="252">
        <v>0</v>
      </c>
      <c r="H37" s="252"/>
      <c r="I37" s="253"/>
    </row>
    <row r="38" spans="1:9" ht="12.75" customHeight="1" x14ac:dyDescent="0.2">
      <c r="A38" s="250" t="s">
        <v>350</v>
      </c>
      <c r="B38" s="250"/>
      <c r="C38" s="250"/>
      <c r="D38" s="250"/>
      <c r="E38" s="250"/>
      <c r="F38" s="250"/>
      <c r="G38" s="10">
        <v>29</v>
      </c>
      <c r="H38" s="106">
        <v>0</v>
      </c>
      <c r="I38" s="106">
        <v>0</v>
      </c>
    </row>
    <row r="39" spans="1:9" ht="25.15" customHeight="1" x14ac:dyDescent="0.2">
      <c r="A39" s="247" t="s">
        <v>351</v>
      </c>
      <c r="B39" s="247"/>
      <c r="C39" s="247"/>
      <c r="D39" s="247"/>
      <c r="E39" s="247"/>
      <c r="F39" s="247"/>
      <c r="G39" s="11">
        <v>30</v>
      </c>
      <c r="H39" s="107">
        <v>0</v>
      </c>
      <c r="I39" s="107">
        <v>0</v>
      </c>
    </row>
    <row r="40" spans="1:9" ht="12.75" customHeight="1" x14ac:dyDescent="0.2">
      <c r="A40" s="247" t="s">
        <v>352</v>
      </c>
      <c r="B40" s="247"/>
      <c r="C40" s="247"/>
      <c r="D40" s="247"/>
      <c r="E40" s="247"/>
      <c r="F40" s="247"/>
      <c r="G40" s="11">
        <v>31</v>
      </c>
      <c r="H40" s="107">
        <v>0</v>
      </c>
      <c r="I40" s="107">
        <v>0</v>
      </c>
    </row>
    <row r="41" spans="1:9" ht="12.75" customHeight="1" x14ac:dyDescent="0.2">
      <c r="A41" s="247" t="s">
        <v>353</v>
      </c>
      <c r="B41" s="247"/>
      <c r="C41" s="247"/>
      <c r="D41" s="247"/>
      <c r="E41" s="247"/>
      <c r="F41" s="247"/>
      <c r="G41" s="11">
        <v>32</v>
      </c>
      <c r="H41" s="107">
        <v>0</v>
      </c>
      <c r="I41" s="107">
        <v>0</v>
      </c>
    </row>
    <row r="42" spans="1:9" ht="25.9" customHeight="1" x14ac:dyDescent="0.2">
      <c r="A42" s="249" t="s">
        <v>354</v>
      </c>
      <c r="B42" s="249"/>
      <c r="C42" s="249"/>
      <c r="D42" s="249"/>
      <c r="E42" s="249"/>
      <c r="F42" s="249"/>
      <c r="G42" s="25">
        <v>33</v>
      </c>
      <c r="H42" s="110">
        <f>H41+H40+H39+H38</f>
        <v>0</v>
      </c>
      <c r="I42" s="110">
        <f>I41+I40+I39+I38</f>
        <v>0</v>
      </c>
    </row>
    <row r="43" spans="1:9" ht="24.6" customHeight="1" x14ac:dyDescent="0.2">
      <c r="A43" s="247" t="s">
        <v>355</v>
      </c>
      <c r="B43" s="247"/>
      <c r="C43" s="247"/>
      <c r="D43" s="247"/>
      <c r="E43" s="247"/>
      <c r="F43" s="247"/>
      <c r="G43" s="11">
        <v>34</v>
      </c>
      <c r="H43" s="107">
        <v>0</v>
      </c>
      <c r="I43" s="107">
        <v>0</v>
      </c>
    </row>
    <row r="44" spans="1:9" ht="12.75" customHeight="1" x14ac:dyDescent="0.2">
      <c r="A44" s="247" t="s">
        <v>356</v>
      </c>
      <c r="B44" s="247"/>
      <c r="C44" s="247"/>
      <c r="D44" s="247"/>
      <c r="E44" s="247"/>
      <c r="F44" s="247"/>
      <c r="G44" s="11">
        <v>35</v>
      </c>
      <c r="H44" s="107">
        <v>0</v>
      </c>
      <c r="I44" s="107">
        <v>0</v>
      </c>
    </row>
    <row r="45" spans="1:9" ht="12.75" customHeight="1" x14ac:dyDescent="0.2">
      <c r="A45" s="247" t="s">
        <v>357</v>
      </c>
      <c r="B45" s="247"/>
      <c r="C45" s="247"/>
      <c r="D45" s="247"/>
      <c r="E45" s="247"/>
      <c r="F45" s="247"/>
      <c r="G45" s="11">
        <v>36</v>
      </c>
      <c r="H45" s="107">
        <v>0</v>
      </c>
      <c r="I45" s="107">
        <v>0</v>
      </c>
    </row>
    <row r="46" spans="1:9" ht="21" customHeight="1" x14ac:dyDescent="0.2">
      <c r="A46" s="247" t="s">
        <v>358</v>
      </c>
      <c r="B46" s="247"/>
      <c r="C46" s="247"/>
      <c r="D46" s="247"/>
      <c r="E46" s="247"/>
      <c r="F46" s="247"/>
      <c r="G46" s="11">
        <v>37</v>
      </c>
      <c r="H46" s="107">
        <v>0</v>
      </c>
      <c r="I46" s="107">
        <v>0</v>
      </c>
    </row>
    <row r="47" spans="1:9" ht="12.75" customHeight="1" x14ac:dyDescent="0.2">
      <c r="A47" s="247" t="s">
        <v>359</v>
      </c>
      <c r="B47" s="247"/>
      <c r="C47" s="247"/>
      <c r="D47" s="247"/>
      <c r="E47" s="247"/>
      <c r="F47" s="247"/>
      <c r="G47" s="11">
        <v>38</v>
      </c>
      <c r="H47" s="107">
        <v>0</v>
      </c>
      <c r="I47" s="107">
        <v>0</v>
      </c>
    </row>
    <row r="48" spans="1:9" ht="22.9" customHeight="1" x14ac:dyDescent="0.2">
      <c r="A48" s="249" t="s">
        <v>360</v>
      </c>
      <c r="B48" s="249"/>
      <c r="C48" s="249"/>
      <c r="D48" s="249"/>
      <c r="E48" s="249"/>
      <c r="F48" s="249"/>
      <c r="G48" s="25">
        <v>39</v>
      </c>
      <c r="H48" s="110">
        <f>H47+H46+H45+H44+H43</f>
        <v>0</v>
      </c>
      <c r="I48" s="110">
        <f>I47+I46+I45+I44+I43</f>
        <v>0</v>
      </c>
    </row>
    <row r="49" spans="1:9" ht="25.9" customHeight="1" x14ac:dyDescent="0.2">
      <c r="A49" s="260" t="s">
        <v>361</v>
      </c>
      <c r="B49" s="260"/>
      <c r="C49" s="260"/>
      <c r="D49" s="260"/>
      <c r="E49" s="260"/>
      <c r="F49" s="260"/>
      <c r="G49" s="25">
        <v>40</v>
      </c>
      <c r="H49" s="110">
        <f>H48+H42</f>
        <v>0</v>
      </c>
      <c r="I49" s="110">
        <f>I48+I42</f>
        <v>0</v>
      </c>
    </row>
    <row r="50" spans="1:9" ht="12.75" customHeight="1" x14ac:dyDescent="0.2">
      <c r="A50" s="248" t="s">
        <v>362</v>
      </c>
      <c r="B50" s="248"/>
      <c r="C50" s="248"/>
      <c r="D50" s="248"/>
      <c r="E50" s="248"/>
      <c r="F50" s="248"/>
      <c r="G50" s="11">
        <v>41</v>
      </c>
      <c r="H50" s="107">
        <v>0</v>
      </c>
      <c r="I50" s="107">
        <v>0</v>
      </c>
    </row>
    <row r="51" spans="1:9" ht="25.9" customHeight="1" x14ac:dyDescent="0.2">
      <c r="A51" s="260" t="s">
        <v>363</v>
      </c>
      <c r="B51" s="260"/>
      <c r="C51" s="260"/>
      <c r="D51" s="260"/>
      <c r="E51" s="260"/>
      <c r="F51" s="260"/>
      <c r="G51" s="25">
        <v>42</v>
      </c>
      <c r="H51" s="110">
        <f>H21+H36+H49+H50</f>
        <v>0</v>
      </c>
      <c r="I51" s="110">
        <f>I21+I36+I49+I50</f>
        <v>0</v>
      </c>
    </row>
    <row r="52" spans="1:9" ht="12.75" customHeight="1" x14ac:dyDescent="0.2">
      <c r="A52" s="261" t="s">
        <v>319</v>
      </c>
      <c r="B52" s="261"/>
      <c r="C52" s="261"/>
      <c r="D52" s="261"/>
      <c r="E52" s="261"/>
      <c r="F52" s="261"/>
      <c r="G52" s="11">
        <v>43</v>
      </c>
      <c r="H52" s="107">
        <v>0</v>
      </c>
      <c r="I52" s="107">
        <v>0</v>
      </c>
    </row>
    <row r="53" spans="1:9" ht="31.9" customHeight="1" x14ac:dyDescent="0.2">
      <c r="A53" s="259" t="s">
        <v>364</v>
      </c>
      <c r="B53" s="259"/>
      <c r="C53" s="259"/>
      <c r="D53" s="259"/>
      <c r="E53" s="259"/>
      <c r="F53" s="259"/>
      <c r="G53" s="27">
        <v>44</v>
      </c>
      <c r="H53" s="112">
        <f>H52+H51</f>
        <v>0</v>
      </c>
      <c r="I53" s="112">
        <f>I52+I51</f>
        <v>0</v>
      </c>
    </row>
  </sheetData>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Incorrect entry" error="You can enter only positive whole numbers."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Incorrect entry" error="You can enter only whole numbers."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Incorrect entry" error="You can enter only positive whole numbers."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1" fitToWidth="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Z63"/>
  <sheetViews>
    <sheetView view="pageBreakPreview" topLeftCell="E1" zoomScale="90" zoomScaleNormal="100" zoomScaleSheetLayoutView="90" workbookViewId="0">
      <selection activeCell="Z49" sqref="Z49"/>
    </sheetView>
  </sheetViews>
  <sheetFormatPr defaultRowHeight="12.75" x14ac:dyDescent="0.2"/>
  <cols>
    <col min="1" max="4" width="9.140625" style="1"/>
    <col min="5" max="5" width="10.8554687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62" t="s">
        <v>365</v>
      </c>
      <c r="B1" s="263"/>
      <c r="C1" s="263"/>
      <c r="D1" s="263"/>
      <c r="E1" s="263"/>
      <c r="F1" s="263"/>
      <c r="G1" s="263"/>
      <c r="H1" s="263"/>
      <c r="I1" s="263"/>
      <c r="J1" s="263"/>
      <c r="K1" s="14"/>
    </row>
    <row r="2" spans="1:26" ht="15.75" x14ac:dyDescent="0.2">
      <c r="A2" s="2"/>
      <c r="B2" s="3"/>
      <c r="C2" s="264" t="s">
        <v>366</v>
      </c>
      <c r="D2" s="264"/>
      <c r="E2" s="5">
        <v>46023</v>
      </c>
      <c r="F2" s="4" t="s">
        <v>3</v>
      </c>
      <c r="G2" s="5">
        <v>46203</v>
      </c>
      <c r="H2" s="15"/>
      <c r="I2" s="15"/>
      <c r="J2" s="15"/>
      <c r="K2" s="14"/>
      <c r="Y2" s="16" t="s">
        <v>161</v>
      </c>
    </row>
    <row r="3" spans="1:26" ht="13.5" customHeight="1" x14ac:dyDescent="0.2">
      <c r="A3" s="267" t="s">
        <v>44</v>
      </c>
      <c r="B3" s="268"/>
      <c r="C3" s="268"/>
      <c r="D3" s="268"/>
      <c r="E3" s="268"/>
      <c r="F3" s="268"/>
      <c r="G3" s="267" t="s">
        <v>367</v>
      </c>
      <c r="H3" s="270" t="s">
        <v>368</v>
      </c>
      <c r="I3" s="270"/>
      <c r="J3" s="270"/>
      <c r="K3" s="270"/>
      <c r="L3" s="270"/>
      <c r="M3" s="270"/>
      <c r="N3" s="270"/>
      <c r="O3" s="270"/>
      <c r="P3" s="270"/>
      <c r="Q3" s="270"/>
      <c r="R3" s="270"/>
      <c r="S3" s="270"/>
      <c r="T3" s="270"/>
      <c r="U3" s="270"/>
      <c r="V3" s="270"/>
      <c r="W3" s="270"/>
      <c r="X3" s="270"/>
      <c r="Y3" s="270" t="s">
        <v>369</v>
      </c>
      <c r="Z3" s="270" t="s">
        <v>370</v>
      </c>
    </row>
    <row r="4" spans="1:26" ht="90" x14ac:dyDescent="0.2">
      <c r="A4" s="268"/>
      <c r="B4" s="268"/>
      <c r="C4" s="268"/>
      <c r="D4" s="268"/>
      <c r="E4" s="268"/>
      <c r="F4" s="268"/>
      <c r="G4" s="269"/>
      <c r="H4" s="113" t="s">
        <v>371</v>
      </c>
      <c r="I4" s="113" t="s">
        <v>372</v>
      </c>
      <c r="J4" s="113" t="s">
        <v>373</v>
      </c>
      <c r="K4" s="113" t="s">
        <v>374</v>
      </c>
      <c r="L4" s="113" t="s">
        <v>375</v>
      </c>
      <c r="M4" s="113" t="s">
        <v>376</v>
      </c>
      <c r="N4" s="113" t="s">
        <v>377</v>
      </c>
      <c r="O4" s="113" t="s">
        <v>378</v>
      </c>
      <c r="P4" s="114" t="s">
        <v>379</v>
      </c>
      <c r="Q4" s="113" t="s">
        <v>380</v>
      </c>
      <c r="R4" s="113" t="s">
        <v>381</v>
      </c>
      <c r="S4" s="114" t="s">
        <v>382</v>
      </c>
      <c r="T4" s="114" t="s">
        <v>383</v>
      </c>
      <c r="U4" s="114" t="s">
        <v>384</v>
      </c>
      <c r="V4" s="113" t="s">
        <v>385</v>
      </c>
      <c r="W4" s="113" t="s">
        <v>386</v>
      </c>
      <c r="X4" s="113" t="s">
        <v>387</v>
      </c>
      <c r="Y4" s="271"/>
      <c r="Z4" s="271"/>
    </row>
    <row r="5" spans="1:26" ht="22.5" x14ac:dyDescent="0.2">
      <c r="A5" s="272">
        <v>1</v>
      </c>
      <c r="B5" s="272"/>
      <c r="C5" s="272"/>
      <c r="D5" s="272"/>
      <c r="E5" s="272"/>
      <c r="F5" s="272"/>
      <c r="G5" s="115">
        <v>2</v>
      </c>
      <c r="H5" s="113" t="s">
        <v>266</v>
      </c>
      <c r="I5" s="116" t="s">
        <v>267</v>
      </c>
      <c r="J5" s="113" t="s">
        <v>388</v>
      </c>
      <c r="K5" s="116" t="s">
        <v>389</v>
      </c>
      <c r="L5" s="113" t="s">
        <v>390</v>
      </c>
      <c r="M5" s="116" t="s">
        <v>391</v>
      </c>
      <c r="N5" s="113" t="s">
        <v>392</v>
      </c>
      <c r="O5" s="116" t="s">
        <v>393</v>
      </c>
      <c r="P5" s="113" t="s">
        <v>394</v>
      </c>
      <c r="Q5" s="116" t="s">
        <v>395</v>
      </c>
      <c r="R5" s="113" t="s">
        <v>396</v>
      </c>
      <c r="S5" s="113" t="s">
        <v>397</v>
      </c>
      <c r="T5" s="113" t="s">
        <v>398</v>
      </c>
      <c r="U5" s="113">
        <v>16</v>
      </c>
      <c r="V5" s="113">
        <v>17</v>
      </c>
      <c r="W5" s="113">
        <v>18</v>
      </c>
      <c r="X5" s="113" t="s">
        <v>399</v>
      </c>
      <c r="Y5" s="113">
        <v>20</v>
      </c>
      <c r="Z5" s="116" t="s">
        <v>400</v>
      </c>
    </row>
    <row r="6" spans="1:26" x14ac:dyDescent="0.2">
      <c r="A6" s="273" t="s">
        <v>401</v>
      </c>
      <c r="B6" s="273"/>
      <c r="C6" s="273"/>
      <c r="D6" s="273"/>
      <c r="E6" s="273"/>
      <c r="F6" s="273"/>
      <c r="G6" s="273"/>
      <c r="H6" s="273"/>
      <c r="I6" s="273"/>
      <c r="J6" s="273"/>
      <c r="K6" s="273"/>
      <c r="L6" s="273"/>
      <c r="M6" s="273"/>
      <c r="N6" s="274"/>
      <c r="O6" s="274"/>
      <c r="P6" s="274"/>
      <c r="Q6" s="274"/>
      <c r="R6" s="274"/>
      <c r="S6" s="274"/>
      <c r="T6" s="274"/>
      <c r="U6" s="274"/>
      <c r="V6" s="274"/>
      <c r="W6" s="274"/>
      <c r="X6" s="274"/>
      <c r="Y6" s="274"/>
      <c r="Z6" s="275"/>
    </row>
    <row r="7" spans="1:26" x14ac:dyDescent="0.2">
      <c r="A7" s="276" t="s">
        <v>402</v>
      </c>
      <c r="B7" s="276"/>
      <c r="C7" s="276"/>
      <c r="D7" s="276"/>
      <c r="E7" s="276"/>
      <c r="F7" s="276"/>
      <c r="G7" s="117">
        <v>1</v>
      </c>
      <c r="H7" s="120">
        <v>213600090</v>
      </c>
      <c r="I7" s="120">
        <v>17370193.609999999</v>
      </c>
      <c r="J7" s="120">
        <v>16766614.99</v>
      </c>
      <c r="K7" s="120">
        <v>19590484</v>
      </c>
      <c r="L7" s="120">
        <v>8568645.6799999997</v>
      </c>
      <c r="M7" s="120">
        <v>11636945.42</v>
      </c>
      <c r="N7" s="120">
        <v>149459632</v>
      </c>
      <c r="O7" s="120">
        <v>0</v>
      </c>
      <c r="P7" s="120">
        <v>0</v>
      </c>
      <c r="Q7" s="120">
        <v>0</v>
      </c>
      <c r="R7" s="120">
        <v>0</v>
      </c>
      <c r="S7" s="120">
        <v>0</v>
      </c>
      <c r="T7" s="120">
        <v>0</v>
      </c>
      <c r="U7" s="120">
        <v>0</v>
      </c>
      <c r="V7" s="120">
        <v>193608608.59999999</v>
      </c>
      <c r="W7" s="120">
        <v>0</v>
      </c>
      <c r="X7" s="122">
        <f>H7+I7+J7+K7-L7+M7+N7+O7+P7+Q7+R7+V7+W7+S7+T7+U7</f>
        <v>613463922.94000006</v>
      </c>
      <c r="Y7" s="120">
        <v>10864292.9</v>
      </c>
      <c r="Z7" s="122">
        <f>X7+Y7</f>
        <v>624328215.84000003</v>
      </c>
    </row>
    <row r="8" spans="1:26" x14ac:dyDescent="0.2">
      <c r="A8" s="265" t="s">
        <v>403</v>
      </c>
      <c r="B8" s="265"/>
      <c r="C8" s="265"/>
      <c r="D8" s="265"/>
      <c r="E8" s="265"/>
      <c r="F8" s="265"/>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
      <c r="A9" s="265" t="s">
        <v>404</v>
      </c>
      <c r="B9" s="265"/>
      <c r="C9" s="265"/>
      <c r="D9" s="265"/>
      <c r="E9" s="265"/>
      <c r="F9" s="265"/>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
      <c r="A10" s="266" t="s">
        <v>405</v>
      </c>
      <c r="B10" s="266"/>
      <c r="C10" s="266"/>
      <c r="D10" s="266"/>
      <c r="E10" s="266"/>
      <c r="F10" s="266"/>
      <c r="G10" s="118">
        <v>4</v>
      </c>
      <c r="H10" s="122">
        <f>H7+H8+H9</f>
        <v>213600090</v>
      </c>
      <c r="I10" s="122">
        <f t="shared" ref="I10:Z10" si="2">I7+I8+I9</f>
        <v>17370193.609999999</v>
      </c>
      <c r="J10" s="122">
        <f t="shared" si="2"/>
        <v>16766614.99</v>
      </c>
      <c r="K10" s="122">
        <f>K7+K8+K9</f>
        <v>19590484</v>
      </c>
      <c r="L10" s="122">
        <f t="shared" si="2"/>
        <v>8568645.6799999997</v>
      </c>
      <c r="M10" s="122">
        <f t="shared" si="2"/>
        <v>11636945.42</v>
      </c>
      <c r="N10" s="122">
        <f t="shared" si="2"/>
        <v>149459632</v>
      </c>
      <c r="O10" s="122">
        <f t="shared" si="2"/>
        <v>0</v>
      </c>
      <c r="P10" s="122">
        <f t="shared" si="2"/>
        <v>0</v>
      </c>
      <c r="Q10" s="122">
        <f t="shared" si="2"/>
        <v>0</v>
      </c>
      <c r="R10" s="122">
        <f t="shared" si="2"/>
        <v>0</v>
      </c>
      <c r="S10" s="122">
        <f t="shared" si="2"/>
        <v>0</v>
      </c>
      <c r="T10" s="122">
        <f>T7+T8+T9</f>
        <v>0</v>
      </c>
      <c r="U10" s="122">
        <f>U7+U8+U9</f>
        <v>0</v>
      </c>
      <c r="V10" s="122">
        <f>V7+V8+V9</f>
        <v>193608608.59999999</v>
      </c>
      <c r="W10" s="122">
        <f>W7+W8+W9</f>
        <v>0</v>
      </c>
      <c r="X10" s="122">
        <f>X7+X8+X9</f>
        <v>613463922.94000006</v>
      </c>
      <c r="Y10" s="122">
        <f t="shared" si="2"/>
        <v>10864292.9</v>
      </c>
      <c r="Z10" s="122">
        <f t="shared" si="2"/>
        <v>624328215.84000003</v>
      </c>
    </row>
    <row r="11" spans="1:26" x14ac:dyDescent="0.2">
      <c r="A11" s="265" t="s">
        <v>406</v>
      </c>
      <c r="B11" s="265"/>
      <c r="C11" s="265"/>
      <c r="D11" s="265"/>
      <c r="E11" s="265"/>
      <c r="F11" s="265"/>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135384474.06999999</v>
      </c>
      <c r="X11" s="122">
        <f>H11+I11+J11+K11-L11+M11+N11+O11+P11+Q11+R11+V11+W11+S11+T11+U11</f>
        <v>135384474.06999999</v>
      </c>
      <c r="Y11" s="120">
        <v>1631189.76</v>
      </c>
      <c r="Z11" s="122">
        <f t="shared" ref="Z11:Z29" si="3">X11+Y11</f>
        <v>137015663.82999998</v>
      </c>
    </row>
    <row r="12" spans="1:26" x14ac:dyDescent="0.2">
      <c r="A12" s="265" t="s">
        <v>407</v>
      </c>
      <c r="B12" s="265"/>
      <c r="C12" s="265"/>
      <c r="D12" s="265"/>
      <c r="E12" s="265"/>
      <c r="F12" s="265"/>
      <c r="G12" s="117">
        <v>6</v>
      </c>
      <c r="H12" s="119">
        <v>0</v>
      </c>
      <c r="I12" s="119">
        <v>0</v>
      </c>
      <c r="J12" s="119">
        <v>0</v>
      </c>
      <c r="K12" s="119">
        <v>0</v>
      </c>
      <c r="L12" s="119">
        <v>0</v>
      </c>
      <c r="M12" s="119">
        <v>0</v>
      </c>
      <c r="N12" s="120">
        <v>236915.20000000001</v>
      </c>
      <c r="O12" s="119">
        <v>0</v>
      </c>
      <c r="P12" s="119">
        <v>0</v>
      </c>
      <c r="Q12" s="119">
        <v>0</v>
      </c>
      <c r="R12" s="119">
        <v>0</v>
      </c>
      <c r="S12" s="119">
        <v>0</v>
      </c>
      <c r="T12" s="120">
        <v>0</v>
      </c>
      <c r="U12" s="120">
        <v>0</v>
      </c>
      <c r="V12" s="119">
        <v>0</v>
      </c>
      <c r="W12" s="119">
        <v>0</v>
      </c>
      <c r="X12" s="122">
        <f t="shared" ref="X12:X29" si="4">H12+I12+J12+K12-L12+M12+N12+O12+P12+Q12+R12+V12+W12+S12+T12+U12</f>
        <v>236915.20000000001</v>
      </c>
      <c r="Y12" s="120">
        <v>398.02</v>
      </c>
      <c r="Z12" s="122">
        <f t="shared" si="3"/>
        <v>237313.22</v>
      </c>
    </row>
    <row r="13" spans="1:26" ht="26.25" customHeight="1" x14ac:dyDescent="0.2">
      <c r="A13" s="265" t="s">
        <v>408</v>
      </c>
      <c r="B13" s="265"/>
      <c r="C13" s="265"/>
      <c r="D13" s="265"/>
      <c r="E13" s="265"/>
      <c r="F13" s="265"/>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
      <c r="A14" s="265" t="s">
        <v>409</v>
      </c>
      <c r="B14" s="265"/>
      <c r="C14" s="265"/>
      <c r="D14" s="265"/>
      <c r="E14" s="265"/>
      <c r="F14" s="265"/>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
      <c r="A15" s="265" t="s">
        <v>410</v>
      </c>
      <c r="B15" s="265"/>
      <c r="C15" s="265"/>
      <c r="D15" s="265"/>
      <c r="E15" s="265"/>
      <c r="F15" s="265"/>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
      <c r="A16" s="265" t="s">
        <v>411</v>
      </c>
      <c r="B16" s="265"/>
      <c r="C16" s="265"/>
      <c r="D16" s="265"/>
      <c r="E16" s="265"/>
      <c r="F16" s="265"/>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
      <c r="A17" s="265" t="s">
        <v>412</v>
      </c>
      <c r="B17" s="265"/>
      <c r="C17" s="265"/>
      <c r="D17" s="265"/>
      <c r="E17" s="265"/>
      <c r="F17" s="265"/>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
      <c r="A18" s="265" t="s">
        <v>413</v>
      </c>
      <c r="B18" s="265"/>
      <c r="C18" s="265"/>
      <c r="D18" s="265"/>
      <c r="E18" s="265"/>
      <c r="F18" s="265"/>
      <c r="G18" s="117">
        <v>12</v>
      </c>
      <c r="H18" s="119">
        <v>0</v>
      </c>
      <c r="I18" s="119">
        <v>0</v>
      </c>
      <c r="J18" s="119">
        <v>0</v>
      </c>
      <c r="K18" s="119">
        <v>0</v>
      </c>
      <c r="L18" s="119">
        <v>0</v>
      </c>
      <c r="M18" s="119">
        <v>0</v>
      </c>
      <c r="N18" s="120">
        <v>-31445.119999999999</v>
      </c>
      <c r="O18" s="120">
        <v>0</v>
      </c>
      <c r="P18" s="120">
        <v>0</v>
      </c>
      <c r="Q18" s="120">
        <v>0</v>
      </c>
      <c r="R18" s="120">
        <v>0</v>
      </c>
      <c r="S18" s="120">
        <v>0</v>
      </c>
      <c r="T18" s="120">
        <v>0</v>
      </c>
      <c r="U18" s="120">
        <v>0</v>
      </c>
      <c r="V18" s="120">
        <v>0</v>
      </c>
      <c r="W18" s="120">
        <v>0</v>
      </c>
      <c r="X18" s="122">
        <f t="shared" si="4"/>
        <v>-31445.119999999999</v>
      </c>
      <c r="Y18" s="120">
        <v>0</v>
      </c>
      <c r="Z18" s="122">
        <f t="shared" si="3"/>
        <v>-31445.119999999999</v>
      </c>
    </row>
    <row r="19" spans="1:26" x14ac:dyDescent="0.2">
      <c r="A19" s="265" t="s">
        <v>414</v>
      </c>
      <c r="B19" s="265"/>
      <c r="C19" s="265"/>
      <c r="D19" s="265"/>
      <c r="E19" s="265"/>
      <c r="F19" s="265"/>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
      <c r="A20" s="265" t="s">
        <v>415</v>
      </c>
      <c r="B20" s="265"/>
      <c r="C20" s="265"/>
      <c r="D20" s="265"/>
      <c r="E20" s="265"/>
      <c r="F20" s="265"/>
      <c r="G20" s="117">
        <v>14</v>
      </c>
      <c r="H20" s="119">
        <v>0</v>
      </c>
      <c r="I20" s="119">
        <v>0</v>
      </c>
      <c r="J20" s="119">
        <v>0</v>
      </c>
      <c r="K20" s="119">
        <v>0</v>
      </c>
      <c r="L20" s="119">
        <v>0</v>
      </c>
      <c r="M20" s="119">
        <v>0</v>
      </c>
      <c r="N20" s="120">
        <v>38191.26</v>
      </c>
      <c r="O20" s="120">
        <v>0</v>
      </c>
      <c r="P20" s="120">
        <v>0</v>
      </c>
      <c r="Q20" s="120">
        <v>0</v>
      </c>
      <c r="R20" s="120">
        <v>0</v>
      </c>
      <c r="S20" s="120">
        <v>0</v>
      </c>
      <c r="T20" s="120">
        <v>0</v>
      </c>
      <c r="U20" s="120">
        <v>0</v>
      </c>
      <c r="V20" s="120">
        <v>0</v>
      </c>
      <c r="W20" s="120">
        <v>0</v>
      </c>
      <c r="X20" s="122">
        <f t="shared" si="4"/>
        <v>38191.26</v>
      </c>
      <c r="Y20" s="120">
        <v>0</v>
      </c>
      <c r="Z20" s="122">
        <f t="shared" si="3"/>
        <v>38191.26</v>
      </c>
    </row>
    <row r="21" spans="1:26" ht="30.75" customHeight="1" x14ac:dyDescent="0.2">
      <c r="A21" s="265" t="s">
        <v>416</v>
      </c>
      <c r="B21" s="265"/>
      <c r="C21" s="265"/>
      <c r="D21" s="265"/>
      <c r="E21" s="265"/>
      <c r="F21" s="265"/>
      <c r="G21" s="117">
        <v>15</v>
      </c>
      <c r="H21" s="120">
        <v>0</v>
      </c>
      <c r="I21" s="120">
        <v>-2522292.71</v>
      </c>
      <c r="J21" s="120">
        <v>0</v>
      </c>
      <c r="K21" s="120">
        <v>0</v>
      </c>
      <c r="L21" s="120">
        <v>0</v>
      </c>
      <c r="M21" s="120">
        <v>0</v>
      </c>
      <c r="N21" s="120">
        <v>0</v>
      </c>
      <c r="O21" s="120">
        <v>0</v>
      </c>
      <c r="P21" s="120">
        <v>0</v>
      </c>
      <c r="Q21" s="120">
        <v>0</v>
      </c>
      <c r="R21" s="120">
        <v>0</v>
      </c>
      <c r="S21" s="120">
        <v>0</v>
      </c>
      <c r="T21" s="120">
        <v>0</v>
      </c>
      <c r="U21" s="120">
        <v>0</v>
      </c>
      <c r="V21" s="120">
        <v>356349.25</v>
      </c>
      <c r="W21" s="120">
        <v>0</v>
      </c>
      <c r="X21" s="122">
        <f t="shared" si="4"/>
        <v>-2165943.46</v>
      </c>
      <c r="Y21" s="120">
        <v>0</v>
      </c>
      <c r="Z21" s="122">
        <f t="shared" si="3"/>
        <v>-2165943.46</v>
      </c>
    </row>
    <row r="22" spans="1:26" ht="28.5" customHeight="1" x14ac:dyDescent="0.2">
      <c r="A22" s="265" t="s">
        <v>417</v>
      </c>
      <c r="B22" s="265"/>
      <c r="C22" s="265"/>
      <c r="D22" s="265"/>
      <c r="E22" s="265"/>
      <c r="F22" s="265"/>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
      <c r="A23" s="265" t="s">
        <v>418</v>
      </c>
      <c r="B23" s="265"/>
      <c r="C23" s="265"/>
      <c r="D23" s="265"/>
      <c r="E23" s="265"/>
      <c r="F23" s="265"/>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
      <c r="A24" s="265" t="s">
        <v>419</v>
      </c>
      <c r="B24" s="265"/>
      <c r="C24" s="265"/>
      <c r="D24" s="265"/>
      <c r="E24" s="265"/>
      <c r="F24" s="265"/>
      <c r="G24" s="117">
        <v>18</v>
      </c>
      <c r="H24" s="120">
        <v>0</v>
      </c>
      <c r="I24" s="120">
        <v>0</v>
      </c>
      <c r="J24" s="120">
        <v>0</v>
      </c>
      <c r="K24" s="120">
        <v>0</v>
      </c>
      <c r="L24" s="120">
        <v>859806.1</v>
      </c>
      <c r="M24" s="120">
        <v>0</v>
      </c>
      <c r="N24" s="120">
        <v>0</v>
      </c>
      <c r="O24" s="120">
        <v>0</v>
      </c>
      <c r="P24" s="120">
        <v>0</v>
      </c>
      <c r="Q24" s="120">
        <v>0</v>
      </c>
      <c r="R24" s="120">
        <v>0</v>
      </c>
      <c r="S24" s="120">
        <v>0</v>
      </c>
      <c r="T24" s="120">
        <v>0</v>
      </c>
      <c r="U24" s="120">
        <v>0</v>
      </c>
      <c r="V24" s="120">
        <v>-300736.28000000003</v>
      </c>
      <c r="W24" s="120">
        <v>0</v>
      </c>
      <c r="X24" s="122">
        <f t="shared" si="4"/>
        <v>-1160542.3799999999</v>
      </c>
      <c r="Y24" s="120">
        <v>0</v>
      </c>
      <c r="Z24" s="122">
        <f t="shared" si="3"/>
        <v>-1160542.3799999999</v>
      </c>
    </row>
    <row r="25" spans="1:26" x14ac:dyDescent="0.2">
      <c r="A25" s="265" t="s">
        <v>420</v>
      </c>
      <c r="B25" s="265"/>
      <c r="C25" s="265"/>
      <c r="D25" s="265"/>
      <c r="E25" s="265"/>
      <c r="F25" s="265"/>
      <c r="G25" s="117">
        <v>19</v>
      </c>
      <c r="H25" s="120">
        <v>0</v>
      </c>
      <c r="I25" s="120">
        <v>0</v>
      </c>
      <c r="J25" s="120">
        <v>0</v>
      </c>
      <c r="K25" s="120">
        <v>0</v>
      </c>
      <c r="L25" s="120">
        <v>-4887868.43</v>
      </c>
      <c r="M25" s="120">
        <v>0</v>
      </c>
      <c r="N25" s="120">
        <v>0</v>
      </c>
      <c r="O25" s="120">
        <v>0</v>
      </c>
      <c r="P25" s="120">
        <v>0</v>
      </c>
      <c r="Q25" s="120">
        <v>0</v>
      </c>
      <c r="R25" s="120">
        <v>0</v>
      </c>
      <c r="S25" s="120">
        <v>0</v>
      </c>
      <c r="T25" s="120">
        <v>0</v>
      </c>
      <c r="U25" s="120">
        <v>0</v>
      </c>
      <c r="V25" s="120">
        <v>0</v>
      </c>
      <c r="W25" s="120">
        <v>0</v>
      </c>
      <c r="X25" s="122">
        <f t="shared" si="4"/>
        <v>4887868.43</v>
      </c>
      <c r="Y25" s="120">
        <v>0</v>
      </c>
      <c r="Z25" s="122">
        <f t="shared" si="3"/>
        <v>4887868.43</v>
      </c>
    </row>
    <row r="26" spans="1:26" ht="12.75" customHeight="1" x14ac:dyDescent="0.2">
      <c r="A26" s="265" t="s">
        <v>421</v>
      </c>
      <c r="B26" s="265"/>
      <c r="C26" s="265"/>
      <c r="D26" s="265"/>
      <c r="E26" s="265"/>
      <c r="F26" s="265"/>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-22578211.199999999</v>
      </c>
      <c r="W26" s="120">
        <v>0</v>
      </c>
      <c r="X26" s="122">
        <f t="shared" si="4"/>
        <v>-22578211.199999999</v>
      </c>
      <c r="Y26" s="120">
        <v>0</v>
      </c>
      <c r="Z26" s="122">
        <f t="shared" si="3"/>
        <v>-22578211.199999999</v>
      </c>
    </row>
    <row r="27" spans="1:26" ht="12.75" customHeight="1" x14ac:dyDescent="0.2">
      <c r="A27" s="265" t="s">
        <v>422</v>
      </c>
      <c r="B27" s="265"/>
      <c r="C27" s="265"/>
      <c r="D27" s="265"/>
      <c r="E27" s="265"/>
      <c r="F27" s="265"/>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4"/>
        <v>0</v>
      </c>
      <c r="Y27" s="120">
        <v>-1252665.1100000001</v>
      </c>
      <c r="Z27" s="122">
        <f t="shared" si="3"/>
        <v>-1252665.1100000001</v>
      </c>
    </row>
    <row r="28" spans="1:26" ht="12.75" customHeight="1" x14ac:dyDescent="0.2">
      <c r="A28" s="265" t="s">
        <v>423</v>
      </c>
      <c r="B28" s="265"/>
      <c r="C28" s="265"/>
      <c r="D28" s="265"/>
      <c r="E28" s="265"/>
      <c r="F28" s="265"/>
      <c r="G28" s="117">
        <v>22</v>
      </c>
      <c r="H28" s="120">
        <v>0</v>
      </c>
      <c r="I28" s="120">
        <v>0</v>
      </c>
      <c r="J28" s="120">
        <v>0</v>
      </c>
      <c r="K28" s="120">
        <v>0</v>
      </c>
      <c r="L28" s="120">
        <v>0</v>
      </c>
      <c r="M28" s="120">
        <v>1452485.46</v>
      </c>
      <c r="N28" s="120">
        <v>777828.25</v>
      </c>
      <c r="O28" s="120">
        <v>0</v>
      </c>
      <c r="P28" s="120">
        <v>0</v>
      </c>
      <c r="Q28" s="120">
        <v>0</v>
      </c>
      <c r="R28" s="120">
        <v>0</v>
      </c>
      <c r="S28" s="120">
        <v>0</v>
      </c>
      <c r="T28" s="120">
        <v>0</v>
      </c>
      <c r="U28" s="120">
        <v>0</v>
      </c>
      <c r="V28" s="120">
        <v>-2230313.71</v>
      </c>
      <c r="W28" s="120">
        <v>0</v>
      </c>
      <c r="X28" s="122">
        <f t="shared" si="4"/>
        <v>0</v>
      </c>
      <c r="Y28" s="120">
        <v>0</v>
      </c>
      <c r="Z28" s="122">
        <f t="shared" si="3"/>
        <v>0</v>
      </c>
    </row>
    <row r="29" spans="1:26" ht="34.5" customHeight="1" x14ac:dyDescent="0.2">
      <c r="A29" s="265" t="s">
        <v>424</v>
      </c>
      <c r="B29" s="265"/>
      <c r="C29" s="265"/>
      <c r="D29" s="265"/>
      <c r="E29" s="265"/>
      <c r="F29" s="265"/>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4" customHeight="1" x14ac:dyDescent="0.2">
      <c r="A30" s="266" t="s">
        <v>425</v>
      </c>
      <c r="B30" s="266"/>
      <c r="C30" s="266"/>
      <c r="D30" s="266"/>
      <c r="E30" s="266"/>
      <c r="F30" s="266"/>
      <c r="G30" s="118">
        <v>24</v>
      </c>
      <c r="H30" s="122">
        <f>SUM(H10:H29)</f>
        <v>213600090</v>
      </c>
      <c r="I30" s="122">
        <f t="shared" ref="I30:Z30" si="5">SUM(I10:I29)</f>
        <v>14847900.899999999</v>
      </c>
      <c r="J30" s="122">
        <f t="shared" si="5"/>
        <v>16766614.99</v>
      </c>
      <c r="K30" s="122">
        <f t="shared" si="5"/>
        <v>19590484</v>
      </c>
      <c r="L30" s="122">
        <f t="shared" si="5"/>
        <v>4540583.3499999996</v>
      </c>
      <c r="M30" s="122">
        <f t="shared" si="5"/>
        <v>13089430.879999999</v>
      </c>
      <c r="N30" s="122">
        <f t="shared" si="5"/>
        <v>150481121.58999997</v>
      </c>
      <c r="O30" s="122">
        <f t="shared" si="5"/>
        <v>0</v>
      </c>
      <c r="P30" s="122">
        <f t="shared" si="5"/>
        <v>0</v>
      </c>
      <c r="Q30" s="122">
        <f t="shared" si="5"/>
        <v>0</v>
      </c>
      <c r="R30" s="122">
        <f t="shared" si="5"/>
        <v>0</v>
      </c>
      <c r="S30" s="122">
        <f t="shared" si="5"/>
        <v>0</v>
      </c>
      <c r="T30" s="122">
        <f t="shared" si="5"/>
        <v>0</v>
      </c>
      <c r="U30" s="122">
        <f t="shared" si="5"/>
        <v>0</v>
      </c>
      <c r="V30" s="122">
        <f t="shared" si="5"/>
        <v>168855696.66</v>
      </c>
      <c r="W30" s="122">
        <f t="shared" si="5"/>
        <v>135384474.06999999</v>
      </c>
      <c r="X30" s="122">
        <f>SUM(X10:X29)</f>
        <v>728075229.73999989</v>
      </c>
      <c r="Y30" s="122">
        <f t="shared" si="5"/>
        <v>11243215.57</v>
      </c>
      <c r="Z30" s="122">
        <f t="shared" si="5"/>
        <v>739318445.30999994</v>
      </c>
    </row>
    <row r="31" spans="1:26" x14ac:dyDescent="0.2">
      <c r="A31" s="273" t="s">
        <v>426</v>
      </c>
      <c r="B31" s="275"/>
      <c r="C31" s="275"/>
      <c r="D31" s="275"/>
      <c r="E31" s="275"/>
      <c r="F31" s="275"/>
      <c r="G31" s="275"/>
      <c r="H31" s="275"/>
      <c r="I31" s="275"/>
      <c r="J31" s="275"/>
      <c r="K31" s="275"/>
      <c r="L31" s="275"/>
      <c r="M31" s="275"/>
      <c r="N31" s="275"/>
      <c r="O31" s="275"/>
      <c r="P31" s="275"/>
      <c r="Q31" s="275"/>
      <c r="R31" s="275"/>
      <c r="S31" s="275"/>
      <c r="T31" s="275"/>
      <c r="U31" s="275"/>
      <c r="V31" s="275"/>
      <c r="W31" s="275"/>
      <c r="X31" s="275"/>
      <c r="Y31" s="275"/>
      <c r="Z31" s="275"/>
    </row>
    <row r="32" spans="1:26" ht="36.75" customHeight="1" x14ac:dyDescent="0.2">
      <c r="A32" s="277" t="s">
        <v>427</v>
      </c>
      <c r="B32" s="277"/>
      <c r="C32" s="277"/>
      <c r="D32" s="277"/>
      <c r="E32" s="277"/>
      <c r="F32" s="277"/>
      <c r="G32" s="118">
        <v>25</v>
      </c>
      <c r="H32" s="122">
        <f>SUM(H12:H20)</f>
        <v>0</v>
      </c>
      <c r="I32" s="122">
        <f t="shared" ref="I32:Z32" si="6">SUM(I12:I20)</f>
        <v>0</v>
      </c>
      <c r="J32" s="122">
        <f t="shared" si="6"/>
        <v>0</v>
      </c>
      <c r="K32" s="122">
        <f t="shared" si="6"/>
        <v>0</v>
      </c>
      <c r="L32" s="122">
        <f t="shared" si="6"/>
        <v>0</v>
      </c>
      <c r="M32" s="122">
        <f t="shared" si="6"/>
        <v>0</v>
      </c>
      <c r="N32" s="122">
        <f t="shared" si="6"/>
        <v>243661.34000000003</v>
      </c>
      <c r="O32" s="122">
        <f t="shared" si="6"/>
        <v>0</v>
      </c>
      <c r="P32" s="122">
        <f t="shared" si="6"/>
        <v>0</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243661.34000000003</v>
      </c>
      <c r="Y32" s="122">
        <f t="shared" si="6"/>
        <v>398.02</v>
      </c>
      <c r="Z32" s="122">
        <f t="shared" si="6"/>
        <v>244059.36000000002</v>
      </c>
    </row>
    <row r="33" spans="1:26" ht="31.5" customHeight="1" x14ac:dyDescent="0.2">
      <c r="A33" s="277" t="s">
        <v>428</v>
      </c>
      <c r="B33" s="277"/>
      <c r="C33" s="277"/>
      <c r="D33" s="277"/>
      <c r="E33" s="277"/>
      <c r="F33" s="277"/>
      <c r="G33" s="118">
        <v>26</v>
      </c>
      <c r="H33" s="122">
        <f>H11+H32</f>
        <v>0</v>
      </c>
      <c r="I33" s="122">
        <f t="shared" ref="I33:Z33" si="9">I11+I32</f>
        <v>0</v>
      </c>
      <c r="J33" s="122">
        <f t="shared" si="9"/>
        <v>0</v>
      </c>
      <c r="K33" s="122">
        <f t="shared" si="9"/>
        <v>0</v>
      </c>
      <c r="L33" s="122">
        <f t="shared" si="9"/>
        <v>0</v>
      </c>
      <c r="M33" s="122">
        <f t="shared" si="9"/>
        <v>0</v>
      </c>
      <c r="N33" s="122">
        <f t="shared" si="9"/>
        <v>243661.34000000003</v>
      </c>
      <c r="O33" s="122">
        <f t="shared" si="9"/>
        <v>0</v>
      </c>
      <c r="P33" s="122">
        <f t="shared" si="9"/>
        <v>0</v>
      </c>
      <c r="Q33" s="122">
        <f t="shared" si="9"/>
        <v>0</v>
      </c>
      <c r="R33" s="122">
        <f t="shared" si="9"/>
        <v>0</v>
      </c>
      <c r="S33" s="122">
        <f t="shared" ref="S33:T33" si="10">S11+S32</f>
        <v>0</v>
      </c>
      <c r="T33" s="122">
        <f t="shared" si="10"/>
        <v>0</v>
      </c>
      <c r="U33" s="122">
        <f t="shared" ref="U33" si="11">U11+U32</f>
        <v>0</v>
      </c>
      <c r="V33" s="122">
        <f t="shared" si="9"/>
        <v>0</v>
      </c>
      <c r="W33" s="122">
        <f t="shared" si="9"/>
        <v>135384474.06999999</v>
      </c>
      <c r="X33" s="122">
        <f>X11+X32</f>
        <v>135628135.41</v>
      </c>
      <c r="Y33" s="122">
        <f t="shared" si="9"/>
        <v>1631587.78</v>
      </c>
      <c r="Z33" s="122">
        <f t="shared" si="9"/>
        <v>137259723.19</v>
      </c>
    </row>
    <row r="34" spans="1:26" ht="30.75" customHeight="1" x14ac:dyDescent="0.2">
      <c r="A34" s="277" t="s">
        <v>429</v>
      </c>
      <c r="B34" s="277"/>
      <c r="C34" s="277"/>
      <c r="D34" s="277"/>
      <c r="E34" s="277"/>
      <c r="F34" s="277"/>
      <c r="G34" s="118">
        <v>27</v>
      </c>
      <c r="H34" s="122">
        <f>SUM(H21:H29)</f>
        <v>0</v>
      </c>
      <c r="I34" s="122">
        <f t="shared" ref="I34:Z34" si="12">SUM(I21:I29)</f>
        <v>-2522292.71</v>
      </c>
      <c r="J34" s="122">
        <f t="shared" si="12"/>
        <v>0</v>
      </c>
      <c r="K34" s="122">
        <f t="shared" si="12"/>
        <v>0</v>
      </c>
      <c r="L34" s="122">
        <f t="shared" si="12"/>
        <v>-4028062.3299999996</v>
      </c>
      <c r="M34" s="122">
        <f t="shared" si="12"/>
        <v>1452485.46</v>
      </c>
      <c r="N34" s="122">
        <f t="shared" si="12"/>
        <v>777828.25</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-24752911.940000001</v>
      </c>
      <c r="W34" s="122">
        <f t="shared" si="12"/>
        <v>0</v>
      </c>
      <c r="X34" s="122">
        <f>SUM(X21:X29)</f>
        <v>-21016828.609999999</v>
      </c>
      <c r="Y34" s="122">
        <f t="shared" si="12"/>
        <v>-1252665.1100000001</v>
      </c>
      <c r="Z34" s="122">
        <f t="shared" si="12"/>
        <v>-22269493.719999999</v>
      </c>
    </row>
    <row r="35" spans="1:26" x14ac:dyDescent="0.2">
      <c r="A35" s="273" t="s">
        <v>164</v>
      </c>
      <c r="B35" s="269"/>
      <c r="C35" s="269"/>
      <c r="D35" s="269"/>
      <c r="E35" s="269"/>
      <c r="F35" s="269"/>
      <c r="G35" s="269"/>
      <c r="H35" s="269"/>
      <c r="I35" s="269"/>
      <c r="J35" s="269"/>
      <c r="K35" s="269"/>
      <c r="L35" s="269"/>
      <c r="M35" s="269"/>
      <c r="N35" s="269"/>
      <c r="O35" s="269"/>
      <c r="P35" s="269"/>
      <c r="Q35" s="269"/>
      <c r="R35" s="269"/>
      <c r="S35" s="269"/>
      <c r="T35" s="269"/>
      <c r="U35" s="269"/>
      <c r="V35" s="269"/>
      <c r="W35" s="269"/>
      <c r="X35" s="269"/>
      <c r="Y35" s="269"/>
      <c r="Z35" s="269"/>
    </row>
    <row r="36" spans="1:26" ht="12.75" customHeight="1" x14ac:dyDescent="0.2">
      <c r="A36" s="276" t="s">
        <v>430</v>
      </c>
      <c r="B36" s="276"/>
      <c r="C36" s="276"/>
      <c r="D36" s="276"/>
      <c r="E36" s="276"/>
      <c r="F36" s="276"/>
      <c r="G36" s="117">
        <v>28</v>
      </c>
      <c r="H36" s="120">
        <v>213600090</v>
      </c>
      <c r="I36" s="120">
        <v>14847900.9</v>
      </c>
      <c r="J36" s="120">
        <v>16766614.99</v>
      </c>
      <c r="K36" s="120">
        <v>19590484</v>
      </c>
      <c r="L36" s="120">
        <v>4540583.3499999996</v>
      </c>
      <c r="M36" s="120">
        <v>13089430.880000001</v>
      </c>
      <c r="N36" s="120">
        <v>150481121.59</v>
      </c>
      <c r="O36" s="120">
        <v>0</v>
      </c>
      <c r="P36" s="120">
        <v>0</v>
      </c>
      <c r="Q36" s="120">
        <v>0</v>
      </c>
      <c r="R36" s="120">
        <v>0</v>
      </c>
      <c r="S36" s="120">
        <v>0</v>
      </c>
      <c r="T36" s="120">
        <v>0</v>
      </c>
      <c r="U36" s="120">
        <v>0</v>
      </c>
      <c r="V36" s="120">
        <v>304240170.73000002</v>
      </c>
      <c r="W36" s="120">
        <v>0</v>
      </c>
      <c r="X36" s="121">
        <f>H36+I36+J36+K36-L36+M36+N36+O36+P36+Q36+R36+V36+W36+S36+T36+U36</f>
        <v>728075229.74000001</v>
      </c>
      <c r="Y36" s="120">
        <v>11243215.57</v>
      </c>
      <c r="Z36" s="121">
        <f t="shared" ref="Z36:Z38" si="15">X36+Y36</f>
        <v>739318445.31000006</v>
      </c>
    </row>
    <row r="37" spans="1:26" ht="12.75" customHeight="1" x14ac:dyDescent="0.2">
      <c r="A37" s="265" t="s">
        <v>403</v>
      </c>
      <c r="B37" s="265"/>
      <c r="C37" s="265"/>
      <c r="D37" s="265"/>
      <c r="E37" s="265"/>
      <c r="F37" s="265"/>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
      <c r="A38" s="265" t="s">
        <v>404</v>
      </c>
      <c r="B38" s="265"/>
      <c r="C38" s="265"/>
      <c r="D38" s="265"/>
      <c r="E38" s="265"/>
      <c r="F38" s="265"/>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
      <c r="A39" s="266" t="s">
        <v>431</v>
      </c>
      <c r="B39" s="266"/>
      <c r="C39" s="266"/>
      <c r="D39" s="266"/>
      <c r="E39" s="266"/>
      <c r="F39" s="266"/>
      <c r="G39" s="118">
        <v>31</v>
      </c>
      <c r="H39" s="122">
        <f>H36+H37+H38</f>
        <v>213600090</v>
      </c>
      <c r="I39" s="122">
        <f t="shared" ref="I39:Z39" si="17">I36+I37+I38</f>
        <v>14847900.9</v>
      </c>
      <c r="J39" s="122">
        <f t="shared" si="17"/>
        <v>16766614.99</v>
      </c>
      <c r="K39" s="122">
        <f t="shared" si="17"/>
        <v>19590484</v>
      </c>
      <c r="L39" s="122">
        <f t="shared" si="17"/>
        <v>4540583.3499999996</v>
      </c>
      <c r="M39" s="122">
        <f t="shared" si="17"/>
        <v>13089430.880000001</v>
      </c>
      <c r="N39" s="122">
        <f t="shared" si="17"/>
        <v>150481121.59</v>
      </c>
      <c r="O39" s="122">
        <f t="shared" si="17"/>
        <v>0</v>
      </c>
      <c r="P39" s="122">
        <f t="shared" si="17"/>
        <v>0</v>
      </c>
      <c r="Q39" s="122">
        <f t="shared" si="17"/>
        <v>0</v>
      </c>
      <c r="R39" s="122">
        <f t="shared" si="17"/>
        <v>0</v>
      </c>
      <c r="S39" s="122">
        <f t="shared" si="17"/>
        <v>0</v>
      </c>
      <c r="T39" s="122">
        <f t="shared" si="17"/>
        <v>0</v>
      </c>
      <c r="U39" s="122">
        <f t="shared" si="17"/>
        <v>0</v>
      </c>
      <c r="V39" s="122">
        <f t="shared" si="17"/>
        <v>304240170.73000002</v>
      </c>
      <c r="W39" s="122">
        <f t="shared" si="17"/>
        <v>0</v>
      </c>
      <c r="X39" s="122">
        <f>X36+X37+X38</f>
        <v>728075229.74000001</v>
      </c>
      <c r="Y39" s="122">
        <f t="shared" si="17"/>
        <v>11243215.57</v>
      </c>
      <c r="Z39" s="122">
        <f t="shared" si="17"/>
        <v>739318445.31000006</v>
      </c>
    </row>
    <row r="40" spans="1:26" ht="12.75" customHeight="1" x14ac:dyDescent="0.2">
      <c r="A40" s="265" t="s">
        <v>406</v>
      </c>
      <c r="B40" s="265"/>
      <c r="C40" s="265"/>
      <c r="D40" s="265"/>
      <c r="E40" s="265"/>
      <c r="F40" s="265"/>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57505945.109999999</v>
      </c>
      <c r="X40" s="121">
        <f>H40+I40+J40+K40-L40+M40+N40+O40+P40+Q40+R40+V40+W40+S40+T40+U40</f>
        <v>57505945.109999999</v>
      </c>
      <c r="Y40" s="120">
        <v>860233.4</v>
      </c>
      <c r="Z40" s="121">
        <f t="shared" ref="Z40:Z58" si="18">X40+Y40</f>
        <v>58366178.509999998</v>
      </c>
    </row>
    <row r="41" spans="1:26" ht="12.75" customHeight="1" x14ac:dyDescent="0.2">
      <c r="A41" s="265" t="s">
        <v>407</v>
      </c>
      <c r="B41" s="265"/>
      <c r="C41" s="265"/>
      <c r="D41" s="265"/>
      <c r="E41" s="265"/>
      <c r="F41" s="265"/>
      <c r="G41" s="117">
        <v>33</v>
      </c>
      <c r="H41" s="119">
        <v>0</v>
      </c>
      <c r="I41" s="119">
        <v>0</v>
      </c>
      <c r="J41" s="119">
        <v>0</v>
      </c>
      <c r="K41" s="119">
        <v>0</v>
      </c>
      <c r="L41" s="119">
        <v>0</v>
      </c>
      <c r="M41" s="119">
        <v>0</v>
      </c>
      <c r="N41" s="120">
        <v>166796.73000000001</v>
      </c>
      <c r="O41" s="119">
        <v>0</v>
      </c>
      <c r="P41" s="119">
        <v>0</v>
      </c>
      <c r="Q41" s="119">
        <v>0</v>
      </c>
      <c r="R41" s="119">
        <v>0</v>
      </c>
      <c r="S41" s="119">
        <v>0</v>
      </c>
      <c r="T41" s="120">
        <v>0</v>
      </c>
      <c r="U41" s="120">
        <v>0</v>
      </c>
      <c r="V41" s="119">
        <v>0</v>
      </c>
      <c r="W41" s="119">
        <v>0</v>
      </c>
      <c r="X41" s="121">
        <f t="shared" ref="X41:X58" si="19">H41+I41+J41+K41-L41+M41+N41+O41+P41+Q41+R41+V41+W41+S41+T41+U41</f>
        <v>166796.73000000001</v>
      </c>
      <c r="Y41" s="120">
        <v>-151</v>
      </c>
      <c r="Z41" s="121">
        <f t="shared" si="18"/>
        <v>166645.73000000001</v>
      </c>
    </row>
    <row r="42" spans="1:26" ht="27" customHeight="1" x14ac:dyDescent="0.2">
      <c r="A42" s="265" t="s">
        <v>408</v>
      </c>
      <c r="B42" s="265"/>
      <c r="C42" s="265"/>
      <c r="D42" s="265"/>
      <c r="E42" s="265"/>
      <c r="F42" s="265"/>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7" customHeight="1" x14ac:dyDescent="0.2">
      <c r="A43" s="265" t="s">
        <v>409</v>
      </c>
      <c r="B43" s="265"/>
      <c r="C43" s="265"/>
      <c r="D43" s="265"/>
      <c r="E43" s="265"/>
      <c r="F43" s="265"/>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
      <c r="A44" s="265" t="s">
        <v>410</v>
      </c>
      <c r="B44" s="265"/>
      <c r="C44" s="265"/>
      <c r="D44" s="265"/>
      <c r="E44" s="265"/>
      <c r="F44" s="265"/>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
      <c r="A45" s="265" t="s">
        <v>411</v>
      </c>
      <c r="B45" s="265"/>
      <c r="C45" s="265"/>
      <c r="D45" s="265"/>
      <c r="E45" s="265"/>
      <c r="F45" s="265"/>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6.25" customHeight="1" x14ac:dyDescent="0.2">
      <c r="A46" s="265" t="s">
        <v>412</v>
      </c>
      <c r="B46" s="265"/>
      <c r="C46" s="265"/>
      <c r="D46" s="265"/>
      <c r="E46" s="265"/>
      <c r="F46" s="265"/>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
      <c r="A47" s="265" t="s">
        <v>413</v>
      </c>
      <c r="B47" s="265"/>
      <c r="C47" s="265"/>
      <c r="D47" s="265"/>
      <c r="E47" s="265"/>
      <c r="F47" s="265"/>
      <c r="G47" s="117">
        <v>39</v>
      </c>
      <c r="H47" s="119">
        <v>0</v>
      </c>
      <c r="I47" s="119">
        <v>0</v>
      </c>
      <c r="J47" s="119">
        <v>0</v>
      </c>
      <c r="K47" s="119">
        <v>0</v>
      </c>
      <c r="L47" s="119">
        <v>0</v>
      </c>
      <c r="M47" s="119">
        <v>0</v>
      </c>
      <c r="N47" s="120">
        <v>-315624.17</v>
      </c>
      <c r="O47" s="120">
        <v>0</v>
      </c>
      <c r="P47" s="120">
        <v>0</v>
      </c>
      <c r="Q47" s="120">
        <v>0</v>
      </c>
      <c r="R47" s="120">
        <v>0</v>
      </c>
      <c r="S47" s="120">
        <v>0</v>
      </c>
      <c r="T47" s="120">
        <v>0</v>
      </c>
      <c r="U47" s="120">
        <v>0</v>
      </c>
      <c r="V47" s="120">
        <v>0</v>
      </c>
      <c r="W47" s="120">
        <v>0</v>
      </c>
      <c r="X47" s="121">
        <f t="shared" si="19"/>
        <v>-315624.17</v>
      </c>
      <c r="Y47" s="120">
        <v>0</v>
      </c>
      <c r="Z47" s="121">
        <f t="shared" si="18"/>
        <v>-315624.17</v>
      </c>
    </row>
    <row r="48" spans="1:26" ht="12.75" customHeight="1" x14ac:dyDescent="0.2">
      <c r="A48" s="265" t="s">
        <v>414</v>
      </c>
      <c r="B48" s="265"/>
      <c r="C48" s="265"/>
      <c r="D48" s="265"/>
      <c r="E48" s="265"/>
      <c r="F48" s="265"/>
      <c r="G48" s="117">
        <v>40</v>
      </c>
      <c r="H48" s="120">
        <v>0</v>
      </c>
      <c r="I48" s="120">
        <v>0</v>
      </c>
      <c r="J48" s="120">
        <v>0</v>
      </c>
      <c r="K48" s="120">
        <v>0</v>
      </c>
      <c r="L48" s="120">
        <v>0</v>
      </c>
      <c r="M48" s="120">
        <v>0</v>
      </c>
      <c r="N48" s="120">
        <v>54225</v>
      </c>
      <c r="O48" s="120">
        <v>0</v>
      </c>
      <c r="P48" s="120">
        <v>0</v>
      </c>
      <c r="Q48" s="120">
        <v>0</v>
      </c>
      <c r="R48" s="120">
        <v>0</v>
      </c>
      <c r="S48" s="120">
        <v>0</v>
      </c>
      <c r="T48" s="120">
        <v>0</v>
      </c>
      <c r="U48" s="120">
        <v>0</v>
      </c>
      <c r="V48" s="120">
        <v>0</v>
      </c>
      <c r="W48" s="120">
        <v>0</v>
      </c>
      <c r="X48" s="121">
        <f t="shared" si="19"/>
        <v>54225</v>
      </c>
      <c r="Y48" s="120">
        <v>0</v>
      </c>
      <c r="Z48" s="121">
        <f t="shared" si="18"/>
        <v>54225</v>
      </c>
    </row>
    <row r="49" spans="1:26" ht="12.75" customHeight="1" x14ac:dyDescent="0.2">
      <c r="A49" s="265" t="s">
        <v>415</v>
      </c>
      <c r="B49" s="265"/>
      <c r="C49" s="265"/>
      <c r="D49" s="265"/>
      <c r="E49" s="265"/>
      <c r="F49" s="265"/>
      <c r="G49" s="117">
        <v>41</v>
      </c>
      <c r="H49" s="119">
        <v>0</v>
      </c>
      <c r="I49" s="119">
        <v>0</v>
      </c>
      <c r="J49" s="119">
        <v>0</v>
      </c>
      <c r="K49" s="119">
        <v>0</v>
      </c>
      <c r="L49" s="119">
        <v>0</v>
      </c>
      <c r="M49" s="119">
        <v>0</v>
      </c>
      <c r="N49" s="120">
        <v>47051.86</v>
      </c>
      <c r="O49" s="120">
        <v>0</v>
      </c>
      <c r="P49" s="120">
        <v>0</v>
      </c>
      <c r="Q49" s="120">
        <v>0</v>
      </c>
      <c r="R49" s="120">
        <v>0</v>
      </c>
      <c r="S49" s="120">
        <v>0</v>
      </c>
      <c r="T49" s="120">
        <v>0</v>
      </c>
      <c r="U49" s="120">
        <v>0</v>
      </c>
      <c r="V49" s="120">
        <v>0</v>
      </c>
      <c r="W49" s="120">
        <v>0</v>
      </c>
      <c r="X49" s="121">
        <f t="shared" si="19"/>
        <v>47051.86</v>
      </c>
      <c r="Y49" s="120">
        <v>0</v>
      </c>
      <c r="Z49" s="121">
        <f t="shared" si="18"/>
        <v>47051.86</v>
      </c>
    </row>
    <row r="50" spans="1:26" ht="43.5" customHeight="1" x14ac:dyDescent="0.2">
      <c r="A50" s="265" t="s">
        <v>416</v>
      </c>
      <c r="B50" s="265"/>
      <c r="C50" s="265"/>
      <c r="D50" s="265"/>
      <c r="E50" s="265"/>
      <c r="F50" s="265"/>
      <c r="G50" s="117">
        <v>42</v>
      </c>
      <c r="H50" s="120">
        <v>0</v>
      </c>
      <c r="I50" s="120">
        <v>-304068.18</v>
      </c>
      <c r="J50" s="120">
        <v>0</v>
      </c>
      <c r="K50" s="120">
        <v>0</v>
      </c>
      <c r="L50" s="120">
        <v>0</v>
      </c>
      <c r="M50" s="120">
        <v>0</v>
      </c>
      <c r="N50" s="120">
        <v>0</v>
      </c>
      <c r="O50" s="120">
        <v>0</v>
      </c>
      <c r="P50" s="120">
        <v>0</v>
      </c>
      <c r="Q50" s="120">
        <v>0</v>
      </c>
      <c r="R50" s="120">
        <v>0</v>
      </c>
      <c r="S50" s="120">
        <v>0</v>
      </c>
      <c r="T50" s="120">
        <v>0</v>
      </c>
      <c r="U50" s="120">
        <v>0</v>
      </c>
      <c r="V50" s="120">
        <v>-171459.47</v>
      </c>
      <c r="W50" s="120">
        <v>0</v>
      </c>
      <c r="X50" s="121">
        <f t="shared" si="19"/>
        <v>-475527.65</v>
      </c>
      <c r="Y50" s="120">
        <v>0</v>
      </c>
      <c r="Z50" s="121">
        <f t="shared" si="18"/>
        <v>-475527.65</v>
      </c>
    </row>
    <row r="51" spans="1:26" ht="26.25" customHeight="1" x14ac:dyDescent="0.2">
      <c r="A51" s="265" t="s">
        <v>417</v>
      </c>
      <c r="B51" s="265"/>
      <c r="C51" s="265"/>
      <c r="D51" s="265"/>
      <c r="E51" s="265"/>
      <c r="F51" s="265"/>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
      <c r="A52" s="265" t="s">
        <v>418</v>
      </c>
      <c r="B52" s="265"/>
      <c r="C52" s="265"/>
      <c r="D52" s="265"/>
      <c r="E52" s="265"/>
      <c r="F52" s="265"/>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
      <c r="A53" s="265" t="s">
        <v>419</v>
      </c>
      <c r="B53" s="265"/>
      <c r="C53" s="265"/>
      <c r="D53" s="265"/>
      <c r="E53" s="265"/>
      <c r="F53" s="265"/>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349491.06</v>
      </c>
      <c r="W53" s="120">
        <v>0</v>
      </c>
      <c r="X53" s="121">
        <f t="shared" si="19"/>
        <v>349491.06</v>
      </c>
      <c r="Y53" s="120">
        <v>0</v>
      </c>
      <c r="Z53" s="121">
        <f t="shared" si="18"/>
        <v>349491.06</v>
      </c>
    </row>
    <row r="54" spans="1:26" ht="12.75" customHeight="1" x14ac:dyDescent="0.2">
      <c r="A54" s="265" t="s">
        <v>420</v>
      </c>
      <c r="B54" s="265"/>
      <c r="C54" s="265"/>
      <c r="D54" s="265"/>
      <c r="E54" s="265"/>
      <c r="F54" s="265"/>
      <c r="G54" s="117">
        <v>46</v>
      </c>
      <c r="H54" s="120">
        <v>0</v>
      </c>
      <c r="I54" s="120">
        <v>0</v>
      </c>
      <c r="J54" s="120">
        <v>0</v>
      </c>
      <c r="K54" s="120">
        <v>0</v>
      </c>
      <c r="L54" s="120">
        <v>-189662.96</v>
      </c>
      <c r="M54" s="120">
        <v>0</v>
      </c>
      <c r="N54" s="120">
        <v>0</v>
      </c>
      <c r="O54" s="120">
        <v>0</v>
      </c>
      <c r="P54" s="120">
        <v>0</v>
      </c>
      <c r="Q54" s="120">
        <v>0</v>
      </c>
      <c r="R54" s="120">
        <v>0</v>
      </c>
      <c r="S54" s="120">
        <v>0</v>
      </c>
      <c r="T54" s="120">
        <v>0</v>
      </c>
      <c r="U54" s="120">
        <v>0</v>
      </c>
      <c r="V54" s="120">
        <v>0</v>
      </c>
      <c r="W54" s="120">
        <v>0</v>
      </c>
      <c r="X54" s="121">
        <f t="shared" si="19"/>
        <v>189662.96</v>
      </c>
      <c r="Y54" s="120">
        <v>0</v>
      </c>
      <c r="Z54" s="121">
        <f t="shared" si="18"/>
        <v>189662.96</v>
      </c>
    </row>
    <row r="55" spans="1:26" ht="12.75" customHeight="1" x14ac:dyDescent="0.2">
      <c r="A55" s="265" t="s">
        <v>421</v>
      </c>
      <c r="B55" s="265"/>
      <c r="C55" s="265"/>
      <c r="D55" s="265"/>
      <c r="E55" s="265"/>
      <c r="F55" s="265"/>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-22642921.600000001</v>
      </c>
      <c r="W55" s="120">
        <v>0</v>
      </c>
      <c r="X55" s="121">
        <f t="shared" si="19"/>
        <v>-22642921.600000001</v>
      </c>
      <c r="Y55" s="120">
        <v>0</v>
      </c>
      <c r="Z55" s="121">
        <f t="shared" si="18"/>
        <v>-22642921.600000001</v>
      </c>
    </row>
    <row r="56" spans="1:26" ht="12.75" customHeight="1" x14ac:dyDescent="0.2">
      <c r="A56" s="265" t="s">
        <v>422</v>
      </c>
      <c r="B56" s="265"/>
      <c r="C56" s="265"/>
      <c r="D56" s="265"/>
      <c r="E56" s="265"/>
      <c r="F56" s="265"/>
      <c r="G56" s="117">
        <v>48</v>
      </c>
      <c r="H56" s="120">
        <v>0</v>
      </c>
      <c r="I56" s="120">
        <v>0</v>
      </c>
      <c r="J56" s="120">
        <v>0</v>
      </c>
      <c r="K56" s="120">
        <v>0</v>
      </c>
      <c r="L56" s="120">
        <v>0</v>
      </c>
      <c r="M56" s="120">
        <v>0</v>
      </c>
      <c r="N56" s="120">
        <v>-3602970.46</v>
      </c>
      <c r="O56" s="120">
        <v>0</v>
      </c>
      <c r="P56" s="120">
        <v>0</v>
      </c>
      <c r="Q56" s="120">
        <v>0</v>
      </c>
      <c r="R56" s="120">
        <v>0</v>
      </c>
      <c r="S56" s="120">
        <v>0</v>
      </c>
      <c r="T56" s="120">
        <v>0</v>
      </c>
      <c r="U56" s="120">
        <v>0</v>
      </c>
      <c r="V56" s="120">
        <v>3617244.84</v>
      </c>
      <c r="W56" s="120">
        <v>0</v>
      </c>
      <c r="X56" s="121">
        <f t="shared" si="19"/>
        <v>14274.379999999888</v>
      </c>
      <c r="Y56" s="120">
        <v>-1431617.27</v>
      </c>
      <c r="Z56" s="121">
        <f t="shared" si="18"/>
        <v>-1417342.8900000001</v>
      </c>
    </row>
    <row r="57" spans="1:26" ht="12.75" customHeight="1" x14ac:dyDescent="0.2">
      <c r="A57" s="265" t="s">
        <v>432</v>
      </c>
      <c r="B57" s="265"/>
      <c r="C57" s="265"/>
      <c r="D57" s="265"/>
      <c r="E57" s="265"/>
      <c r="F57" s="265"/>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0</v>
      </c>
      <c r="W57" s="120">
        <v>0</v>
      </c>
      <c r="X57" s="121">
        <f t="shared" si="19"/>
        <v>0</v>
      </c>
      <c r="Y57" s="120">
        <v>0</v>
      </c>
      <c r="Z57" s="121">
        <f t="shared" si="18"/>
        <v>0</v>
      </c>
    </row>
    <row r="58" spans="1:26" ht="24.75" customHeight="1" x14ac:dyDescent="0.2">
      <c r="A58" s="265" t="s">
        <v>424</v>
      </c>
      <c r="B58" s="265"/>
      <c r="C58" s="265"/>
      <c r="D58" s="265"/>
      <c r="E58" s="265"/>
      <c r="F58" s="265"/>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
      <c r="A59" s="266" t="s">
        <v>433</v>
      </c>
      <c r="B59" s="266"/>
      <c r="C59" s="266"/>
      <c r="D59" s="266"/>
      <c r="E59" s="266"/>
      <c r="F59" s="266"/>
      <c r="G59" s="118">
        <v>51</v>
      </c>
      <c r="H59" s="122">
        <f>SUM(H39:H58)</f>
        <v>213600090</v>
      </c>
      <c r="I59" s="122">
        <f t="shared" ref="I59:Z59" si="20">SUM(I39:I58)</f>
        <v>14543832.720000001</v>
      </c>
      <c r="J59" s="122">
        <f t="shared" si="20"/>
        <v>16766614.99</v>
      </c>
      <c r="K59" s="122">
        <f t="shared" si="20"/>
        <v>19590484</v>
      </c>
      <c r="L59" s="122">
        <f t="shared" si="20"/>
        <v>4350920.3899999997</v>
      </c>
      <c r="M59" s="122">
        <f t="shared" si="20"/>
        <v>13089430.880000001</v>
      </c>
      <c r="N59" s="122">
        <f t="shared" si="20"/>
        <v>146830600.55000001</v>
      </c>
      <c r="O59" s="122">
        <f t="shared" si="20"/>
        <v>0</v>
      </c>
      <c r="P59" s="122">
        <f t="shared" si="20"/>
        <v>0</v>
      </c>
      <c r="Q59" s="122">
        <f t="shared" si="20"/>
        <v>0</v>
      </c>
      <c r="R59" s="122">
        <f t="shared" si="20"/>
        <v>0</v>
      </c>
      <c r="S59" s="122">
        <f t="shared" si="20"/>
        <v>0</v>
      </c>
      <c r="T59" s="122">
        <f t="shared" si="20"/>
        <v>0</v>
      </c>
      <c r="U59" s="122">
        <f t="shared" si="20"/>
        <v>0</v>
      </c>
      <c r="V59" s="122">
        <f t="shared" si="20"/>
        <v>285392525.55999994</v>
      </c>
      <c r="W59" s="122">
        <f t="shared" si="20"/>
        <v>57505945.109999999</v>
      </c>
      <c r="X59" s="122">
        <f>SUM(X39:X58)</f>
        <v>762968603.42000008</v>
      </c>
      <c r="Y59" s="122">
        <f t="shared" si="20"/>
        <v>10671680.700000001</v>
      </c>
      <c r="Z59" s="122">
        <f t="shared" si="20"/>
        <v>773640284.12000012</v>
      </c>
    </row>
    <row r="60" spans="1:26" x14ac:dyDescent="0.2">
      <c r="A60" s="273" t="s">
        <v>426</v>
      </c>
      <c r="B60" s="275"/>
      <c r="C60" s="275"/>
      <c r="D60" s="275"/>
      <c r="E60" s="275"/>
      <c r="F60" s="275"/>
      <c r="G60" s="275"/>
      <c r="H60" s="275"/>
      <c r="I60" s="275"/>
      <c r="J60" s="275"/>
      <c r="K60" s="275"/>
      <c r="L60" s="275"/>
      <c r="M60" s="275"/>
      <c r="N60" s="275"/>
      <c r="O60" s="275"/>
      <c r="P60" s="275"/>
      <c r="Q60" s="275"/>
      <c r="R60" s="275"/>
      <c r="S60" s="275"/>
      <c r="T60" s="275"/>
      <c r="U60" s="275"/>
      <c r="V60" s="275"/>
      <c r="W60" s="275"/>
      <c r="X60" s="275"/>
      <c r="Y60" s="275"/>
      <c r="Z60" s="275"/>
    </row>
    <row r="61" spans="1:26" ht="31.5" customHeight="1" x14ac:dyDescent="0.2">
      <c r="A61" s="277" t="s">
        <v>434</v>
      </c>
      <c r="B61" s="277"/>
      <c r="C61" s="277"/>
      <c r="D61" s="277"/>
      <c r="E61" s="277"/>
      <c r="F61" s="277"/>
      <c r="G61" s="118">
        <v>52</v>
      </c>
      <c r="H61" s="121">
        <f>SUM(H41:H49)</f>
        <v>0</v>
      </c>
      <c r="I61" s="121">
        <f t="shared" ref="I61:Z61" si="21">SUM(I41:I49)</f>
        <v>0</v>
      </c>
      <c r="J61" s="121">
        <f t="shared" si="21"/>
        <v>0</v>
      </c>
      <c r="K61" s="121">
        <f t="shared" si="21"/>
        <v>0</v>
      </c>
      <c r="L61" s="121">
        <f t="shared" si="21"/>
        <v>0</v>
      </c>
      <c r="M61" s="121">
        <f t="shared" si="21"/>
        <v>0</v>
      </c>
      <c r="N61" s="121">
        <f t="shared" si="21"/>
        <v>-47550.579999999973</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-47550.579999999973</v>
      </c>
      <c r="Y61" s="121">
        <f t="shared" si="21"/>
        <v>-151</v>
      </c>
      <c r="Z61" s="121">
        <f t="shared" si="21"/>
        <v>-47701.579999999973</v>
      </c>
    </row>
    <row r="62" spans="1:26" ht="27.75" customHeight="1" x14ac:dyDescent="0.2">
      <c r="A62" s="277" t="s">
        <v>435</v>
      </c>
      <c r="B62" s="277"/>
      <c r="C62" s="277"/>
      <c r="D62" s="277"/>
      <c r="E62" s="277"/>
      <c r="F62" s="277"/>
      <c r="G62" s="118">
        <v>53</v>
      </c>
      <c r="H62" s="121">
        <f>H40+H61</f>
        <v>0</v>
      </c>
      <c r="I62" s="121">
        <f t="shared" ref="I62:Z62" si="24">I40+I61</f>
        <v>0</v>
      </c>
      <c r="J62" s="121">
        <f t="shared" si="24"/>
        <v>0</v>
      </c>
      <c r="K62" s="121">
        <f t="shared" si="24"/>
        <v>0</v>
      </c>
      <c r="L62" s="121">
        <f t="shared" si="24"/>
        <v>0</v>
      </c>
      <c r="M62" s="121">
        <f t="shared" si="24"/>
        <v>0</v>
      </c>
      <c r="N62" s="121">
        <f t="shared" si="24"/>
        <v>-47550.579999999973</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57505945.109999999</v>
      </c>
      <c r="X62" s="121">
        <f>X40+X61</f>
        <v>57458394.530000001</v>
      </c>
      <c r="Y62" s="121">
        <f t="shared" si="24"/>
        <v>860082.4</v>
      </c>
      <c r="Z62" s="121">
        <f t="shared" si="24"/>
        <v>58318476.93</v>
      </c>
    </row>
    <row r="63" spans="1:26" ht="29.25" customHeight="1" x14ac:dyDescent="0.2">
      <c r="A63" s="277" t="s">
        <v>436</v>
      </c>
      <c r="B63" s="277"/>
      <c r="C63" s="277"/>
      <c r="D63" s="277"/>
      <c r="E63" s="277"/>
      <c r="F63" s="277"/>
      <c r="G63" s="118">
        <v>54</v>
      </c>
      <c r="H63" s="121">
        <f>SUM(H50:H58)</f>
        <v>0</v>
      </c>
      <c r="I63" s="121">
        <f t="shared" ref="I63:Z63" si="27">SUM(I50:I58)</f>
        <v>-304068.18</v>
      </c>
      <c r="J63" s="121">
        <f t="shared" si="27"/>
        <v>0</v>
      </c>
      <c r="K63" s="121">
        <f t="shared" si="27"/>
        <v>0</v>
      </c>
      <c r="L63" s="121">
        <f t="shared" si="27"/>
        <v>-189662.96</v>
      </c>
      <c r="M63" s="121">
        <f t="shared" si="27"/>
        <v>0</v>
      </c>
      <c r="N63" s="121">
        <f t="shared" si="27"/>
        <v>-3602970.46</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-18847645.170000002</v>
      </c>
      <c r="W63" s="121">
        <f t="shared" si="27"/>
        <v>0</v>
      </c>
      <c r="X63" s="121">
        <f>SUM(X50:X58)</f>
        <v>-22565020.850000001</v>
      </c>
      <c r="Y63" s="121">
        <f t="shared" si="27"/>
        <v>-1431617.27</v>
      </c>
      <c r="Z63" s="121">
        <f t="shared" si="27"/>
        <v>-23996638.120000001</v>
      </c>
    </row>
  </sheetData>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dataValidations count="4">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Incorrect entry" error="You can enter only positive whole numbers."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Incorrect entry" error="You can enter only whole numbers."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Incorrect entry" error="You can enter only whole numbers."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rintOptions horizontalCentered="1"/>
  <pageMargins left="0.15748031496062992" right="0.15748031496062992" top="0.19685039370078741" bottom="0.19685039370078741" header="0.51181102362204722" footer="0.51181102362204722"/>
  <pageSetup paperSize="9" scale="44"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zoomScaleNormal="100" zoomScaleSheetLayoutView="100" workbookViewId="0">
      <selection activeCell="K6" sqref="K6"/>
    </sheetView>
  </sheetViews>
  <sheetFormatPr defaultRowHeight="12.75" x14ac:dyDescent="0.2"/>
  <cols>
    <col min="7" max="7" width="10" customWidth="1"/>
    <col min="8" max="8" width="13.85546875" customWidth="1"/>
    <col min="9" max="9" width="31.42578125" customWidth="1"/>
  </cols>
  <sheetData>
    <row r="1" spans="1:9" x14ac:dyDescent="0.2">
      <c r="A1" s="278" t="s">
        <v>479</v>
      </c>
      <c r="B1" s="279"/>
      <c r="C1" s="279"/>
      <c r="D1" s="279"/>
      <c r="E1" s="279"/>
      <c r="F1" s="279"/>
      <c r="G1" s="279"/>
      <c r="H1" s="279"/>
      <c r="I1" s="279"/>
    </row>
    <row r="2" spans="1:9" ht="72.75" customHeight="1" x14ac:dyDescent="0.2">
      <c r="A2" s="279"/>
      <c r="B2" s="279"/>
      <c r="C2" s="279"/>
      <c r="D2" s="279"/>
      <c r="E2" s="279"/>
      <c r="F2" s="279"/>
      <c r="G2" s="279"/>
      <c r="H2" s="279"/>
      <c r="I2" s="279"/>
    </row>
    <row r="3" spans="1:9" ht="74.25" customHeight="1" x14ac:dyDescent="0.2">
      <c r="A3" s="279"/>
      <c r="B3" s="279"/>
      <c r="C3" s="279"/>
      <c r="D3" s="279"/>
      <c r="E3" s="279"/>
      <c r="F3" s="279"/>
      <c r="G3" s="279"/>
      <c r="H3" s="279"/>
      <c r="I3" s="279"/>
    </row>
    <row r="4" spans="1:9" ht="63" customHeight="1" x14ac:dyDescent="0.2">
      <c r="A4" s="279"/>
      <c r="B4" s="279"/>
      <c r="C4" s="279"/>
      <c r="D4" s="279"/>
      <c r="E4" s="279"/>
      <c r="F4" s="279"/>
      <c r="G4" s="279"/>
      <c r="H4" s="279"/>
      <c r="I4" s="279"/>
    </row>
    <row r="5" spans="1:9" ht="73.5" customHeight="1" x14ac:dyDescent="0.2">
      <c r="A5" s="279"/>
      <c r="B5" s="279"/>
      <c r="C5" s="279"/>
      <c r="D5" s="279"/>
      <c r="E5" s="279"/>
      <c r="F5" s="279"/>
      <c r="G5" s="279"/>
      <c r="H5" s="279"/>
      <c r="I5" s="279"/>
    </row>
    <row r="6" spans="1:9" ht="64.5" customHeight="1" x14ac:dyDescent="0.2">
      <c r="A6" s="279"/>
      <c r="B6" s="279"/>
      <c r="C6" s="279"/>
      <c r="D6" s="279"/>
      <c r="E6" s="279"/>
      <c r="F6" s="279"/>
      <c r="G6" s="279"/>
      <c r="H6" s="279"/>
      <c r="I6" s="279"/>
    </row>
    <row r="7" spans="1:9" ht="84" customHeight="1" x14ac:dyDescent="0.2">
      <c r="A7" s="279"/>
      <c r="B7" s="279"/>
      <c r="C7" s="279"/>
      <c r="D7" s="279"/>
      <c r="E7" s="279"/>
      <c r="F7" s="279"/>
      <c r="G7" s="279"/>
      <c r="H7" s="279"/>
      <c r="I7" s="279"/>
    </row>
    <row r="8" spans="1:9" ht="66" customHeight="1" x14ac:dyDescent="0.2">
      <c r="A8" s="279"/>
      <c r="B8" s="279"/>
      <c r="C8" s="279"/>
      <c r="D8" s="279"/>
      <c r="E8" s="279"/>
      <c r="F8" s="279"/>
      <c r="G8" s="279"/>
      <c r="H8" s="279"/>
      <c r="I8" s="279"/>
    </row>
    <row r="9" spans="1:9" ht="66" customHeight="1" x14ac:dyDescent="0.2">
      <c r="A9" s="279"/>
      <c r="B9" s="279"/>
      <c r="C9" s="279"/>
      <c r="D9" s="279"/>
      <c r="E9" s="279"/>
      <c r="F9" s="279"/>
      <c r="G9" s="279"/>
      <c r="H9" s="279"/>
      <c r="I9" s="279"/>
    </row>
    <row r="10" spans="1:9" ht="61.5" customHeight="1" x14ac:dyDescent="0.2">
      <c r="A10" s="279"/>
      <c r="B10" s="279"/>
      <c r="C10" s="279"/>
      <c r="D10" s="279"/>
      <c r="E10" s="279"/>
      <c r="F10" s="279"/>
      <c r="G10" s="279"/>
      <c r="H10" s="279"/>
      <c r="I10" s="279"/>
    </row>
    <row r="11" spans="1:9" ht="52.5" customHeight="1" x14ac:dyDescent="0.2">
      <c r="A11" s="279"/>
      <c r="B11" s="279"/>
      <c r="C11" s="279"/>
      <c r="D11" s="279"/>
      <c r="E11" s="279"/>
      <c r="F11" s="279"/>
      <c r="G11" s="279"/>
      <c r="H11" s="279"/>
      <c r="I11" s="279"/>
    </row>
    <row r="12" spans="1:9" ht="69" customHeight="1" x14ac:dyDescent="0.2">
      <c r="A12" s="279"/>
      <c r="B12" s="279"/>
      <c r="C12" s="279"/>
      <c r="D12" s="279"/>
      <c r="E12" s="279"/>
      <c r="F12" s="279"/>
      <c r="G12" s="279"/>
      <c r="H12" s="279"/>
      <c r="I12" s="279"/>
    </row>
    <row r="13" spans="1:9" ht="63.75" customHeight="1" x14ac:dyDescent="0.2">
      <c r="A13" s="279"/>
      <c r="B13" s="279"/>
      <c r="C13" s="279"/>
      <c r="D13" s="279"/>
      <c r="E13" s="279"/>
      <c r="F13" s="279"/>
      <c r="G13" s="279"/>
      <c r="H13" s="279"/>
      <c r="I13" s="279"/>
    </row>
    <row r="14" spans="1:9" x14ac:dyDescent="0.2">
      <c r="A14" s="279"/>
      <c r="B14" s="279"/>
      <c r="C14" s="279"/>
      <c r="D14" s="279"/>
      <c r="E14" s="279"/>
      <c r="F14" s="279"/>
      <c r="G14" s="279"/>
      <c r="H14" s="279"/>
      <c r="I14" s="279"/>
    </row>
    <row r="15" spans="1:9" x14ac:dyDescent="0.2">
      <c r="A15" s="279"/>
      <c r="B15" s="279"/>
      <c r="C15" s="279"/>
      <c r="D15" s="279"/>
      <c r="E15" s="279"/>
      <c r="F15" s="279"/>
      <c r="G15" s="279"/>
      <c r="H15" s="279"/>
      <c r="I15" s="279"/>
    </row>
    <row r="16" spans="1:9" x14ac:dyDescent="0.2">
      <c r="A16" s="279"/>
      <c r="B16" s="279"/>
      <c r="C16" s="279"/>
      <c r="D16" s="279"/>
      <c r="E16" s="279"/>
      <c r="F16" s="279"/>
      <c r="G16" s="279"/>
      <c r="H16" s="279"/>
      <c r="I16" s="279"/>
    </row>
    <row r="17" spans="1:9" x14ac:dyDescent="0.2">
      <c r="A17" s="279"/>
      <c r="B17" s="279"/>
      <c r="C17" s="279"/>
      <c r="D17" s="279"/>
      <c r="E17" s="279"/>
      <c r="F17" s="279"/>
      <c r="G17" s="279"/>
      <c r="H17" s="279"/>
      <c r="I17" s="279"/>
    </row>
    <row r="18" spans="1:9" x14ac:dyDescent="0.2">
      <c r="A18" s="279"/>
      <c r="B18" s="279"/>
      <c r="C18" s="279"/>
      <c r="D18" s="279"/>
      <c r="E18" s="279"/>
      <c r="F18" s="279"/>
      <c r="G18" s="279"/>
      <c r="H18" s="279"/>
      <c r="I18" s="279"/>
    </row>
    <row r="19" spans="1:9" ht="21.75" customHeight="1" x14ac:dyDescent="0.2">
      <c r="A19" s="279"/>
      <c r="B19" s="279"/>
      <c r="C19" s="279"/>
      <c r="D19" s="279"/>
      <c r="E19" s="279"/>
      <c r="F19" s="279"/>
      <c r="G19" s="279"/>
      <c r="H19" s="279"/>
      <c r="I19" s="279"/>
    </row>
    <row r="20" spans="1:9" ht="75" customHeight="1" x14ac:dyDescent="0.2">
      <c r="A20" s="279"/>
      <c r="B20" s="279"/>
      <c r="C20" s="279"/>
      <c r="D20" s="279"/>
      <c r="E20" s="279"/>
      <c r="F20" s="279"/>
      <c r="G20" s="279"/>
      <c r="H20" s="279"/>
      <c r="I20" s="279"/>
    </row>
    <row r="21" spans="1:9" ht="66.75" customHeight="1" x14ac:dyDescent="0.2">
      <c r="A21" s="279"/>
      <c r="B21" s="279"/>
      <c r="C21" s="279"/>
      <c r="D21" s="279"/>
      <c r="E21" s="279"/>
      <c r="F21" s="279"/>
      <c r="G21" s="279"/>
      <c r="H21" s="279"/>
      <c r="I21" s="279"/>
    </row>
    <row r="22" spans="1:9" ht="81.75" customHeight="1" x14ac:dyDescent="0.2">
      <c r="A22" s="279"/>
      <c r="B22" s="279"/>
      <c r="C22" s="279"/>
      <c r="D22" s="279"/>
      <c r="E22" s="279"/>
      <c r="F22" s="279"/>
      <c r="G22" s="279"/>
      <c r="H22" s="279"/>
      <c r="I22" s="279"/>
    </row>
    <row r="23" spans="1:9" ht="57.75" customHeight="1" x14ac:dyDescent="0.2">
      <c r="A23" s="279"/>
      <c r="B23" s="279"/>
      <c r="C23" s="279"/>
      <c r="D23" s="279"/>
      <c r="E23" s="279"/>
      <c r="F23" s="279"/>
      <c r="G23" s="279"/>
      <c r="H23" s="279"/>
      <c r="I23" s="279"/>
    </row>
    <row r="24" spans="1:9" ht="51" customHeight="1" x14ac:dyDescent="0.2">
      <c r="A24" s="279"/>
      <c r="B24" s="279"/>
      <c r="C24" s="279"/>
      <c r="D24" s="279"/>
      <c r="E24" s="279"/>
      <c r="F24" s="279"/>
      <c r="G24" s="279"/>
      <c r="H24" s="279"/>
      <c r="I24" s="279"/>
    </row>
    <row r="25" spans="1:9" ht="54.75" customHeight="1" x14ac:dyDescent="0.2">
      <c r="A25" s="279"/>
      <c r="B25" s="279"/>
      <c r="C25" s="279"/>
      <c r="D25" s="279"/>
      <c r="E25" s="279"/>
      <c r="F25" s="279"/>
      <c r="G25" s="279"/>
      <c r="H25" s="279"/>
      <c r="I25" s="279"/>
    </row>
    <row r="26" spans="1:9" ht="70.5" customHeight="1" x14ac:dyDescent="0.2">
      <c r="A26" s="279"/>
      <c r="B26" s="279"/>
      <c r="C26" s="279"/>
      <c r="D26" s="279"/>
      <c r="E26" s="279"/>
      <c r="F26" s="279"/>
      <c r="G26" s="279"/>
      <c r="H26" s="279"/>
      <c r="I26" s="279"/>
    </row>
    <row r="27" spans="1:9" ht="48.75" customHeight="1" x14ac:dyDescent="0.2">
      <c r="A27" s="279"/>
      <c r="B27" s="279"/>
      <c r="C27" s="279"/>
      <c r="D27" s="279"/>
      <c r="E27" s="279"/>
      <c r="F27" s="279"/>
      <c r="G27" s="279"/>
      <c r="H27" s="279"/>
      <c r="I27" s="279"/>
    </row>
    <row r="28" spans="1:9" ht="62.25" customHeight="1" x14ac:dyDescent="0.2">
      <c r="A28" s="279"/>
      <c r="B28" s="279"/>
      <c r="C28" s="279"/>
      <c r="D28" s="279"/>
      <c r="E28" s="279"/>
      <c r="F28" s="279"/>
      <c r="G28" s="279"/>
      <c r="H28" s="279"/>
      <c r="I28" s="279"/>
    </row>
    <row r="29" spans="1:9" ht="44.25" customHeight="1" x14ac:dyDescent="0.2">
      <c r="A29" s="279"/>
      <c r="B29" s="279"/>
      <c r="C29" s="279"/>
      <c r="D29" s="279"/>
      <c r="E29" s="279"/>
      <c r="F29" s="279"/>
      <c r="G29" s="279"/>
      <c r="H29" s="279"/>
      <c r="I29" s="279"/>
    </row>
    <row r="30" spans="1:9" ht="83.25" customHeight="1" x14ac:dyDescent="0.2">
      <c r="A30" s="279"/>
      <c r="B30" s="279"/>
      <c r="C30" s="279"/>
      <c r="D30" s="279"/>
      <c r="E30" s="279"/>
      <c r="F30" s="279"/>
      <c r="G30" s="279"/>
      <c r="H30" s="279"/>
      <c r="I30" s="279"/>
    </row>
    <row r="31" spans="1:9" ht="47.25" customHeight="1" x14ac:dyDescent="0.2">
      <c r="A31" s="279"/>
      <c r="B31" s="279"/>
      <c r="C31" s="279"/>
      <c r="D31" s="279"/>
      <c r="E31" s="279"/>
      <c r="F31" s="279"/>
      <c r="G31" s="279"/>
      <c r="H31" s="279"/>
      <c r="I31" s="279"/>
    </row>
    <row r="32" spans="1:9" ht="75" customHeight="1" x14ac:dyDescent="0.2">
      <c r="A32" s="279"/>
      <c r="B32" s="279"/>
      <c r="C32" s="279"/>
      <c r="D32" s="279"/>
      <c r="E32" s="279"/>
      <c r="F32" s="279"/>
      <c r="G32" s="279"/>
      <c r="H32" s="279"/>
      <c r="I32" s="279"/>
    </row>
    <row r="33" spans="1:9" ht="71.25" customHeight="1" x14ac:dyDescent="0.2">
      <c r="A33" s="279"/>
      <c r="B33" s="279"/>
      <c r="C33" s="279"/>
      <c r="D33" s="279"/>
      <c r="E33" s="279"/>
      <c r="F33" s="279"/>
      <c r="G33" s="279"/>
      <c r="H33" s="279"/>
      <c r="I33" s="279"/>
    </row>
    <row r="34" spans="1:9" ht="73.5" customHeight="1" x14ac:dyDescent="0.2">
      <c r="A34" s="279"/>
      <c r="B34" s="279"/>
      <c r="C34" s="279"/>
      <c r="D34" s="279"/>
      <c r="E34" s="279"/>
      <c r="F34" s="279"/>
      <c r="G34" s="279"/>
      <c r="H34" s="279"/>
      <c r="I34" s="279"/>
    </row>
    <row r="35" spans="1:9" ht="84.75" customHeight="1" x14ac:dyDescent="0.2">
      <c r="A35" s="279"/>
      <c r="B35" s="279"/>
      <c r="C35" s="279"/>
      <c r="D35" s="279"/>
      <c r="E35" s="279"/>
      <c r="F35" s="279"/>
      <c r="G35" s="279"/>
      <c r="H35" s="279"/>
      <c r="I35" s="279"/>
    </row>
    <row r="36" spans="1:9" ht="71.25" customHeight="1" x14ac:dyDescent="0.2">
      <c r="A36" s="279"/>
      <c r="B36" s="279"/>
      <c r="C36" s="279"/>
      <c r="D36" s="279"/>
      <c r="E36" s="279"/>
      <c r="F36" s="279"/>
      <c r="G36" s="279"/>
      <c r="H36" s="279"/>
      <c r="I36" s="279"/>
    </row>
    <row r="37" spans="1:9" ht="157.5" customHeight="1" x14ac:dyDescent="0.2">
      <c r="A37" s="279"/>
      <c r="B37" s="279"/>
      <c r="C37" s="279"/>
      <c r="D37" s="279"/>
      <c r="E37" s="279"/>
      <c r="F37" s="279"/>
      <c r="G37" s="279"/>
      <c r="H37" s="279"/>
      <c r="I37" s="279"/>
    </row>
    <row r="38" spans="1:9" ht="409.5" customHeight="1" x14ac:dyDescent="0.2">
      <c r="A38" s="279"/>
      <c r="B38" s="279"/>
      <c r="C38" s="279"/>
      <c r="D38" s="279"/>
      <c r="E38" s="279"/>
      <c r="F38" s="279"/>
      <c r="G38" s="279"/>
      <c r="H38" s="279"/>
      <c r="I38" s="279"/>
    </row>
    <row r="39" spans="1:9" ht="122.25" customHeight="1" x14ac:dyDescent="0.2">
      <c r="A39" s="279"/>
      <c r="B39" s="279"/>
      <c r="C39" s="279"/>
      <c r="D39" s="279"/>
      <c r="E39" s="279"/>
      <c r="F39" s="279"/>
      <c r="G39" s="279"/>
      <c r="H39" s="279"/>
      <c r="I39" s="279"/>
    </row>
    <row r="40" spans="1:9" ht="38.25" customHeight="1" x14ac:dyDescent="0.2">
      <c r="A40" s="279"/>
      <c r="B40" s="279"/>
      <c r="C40" s="279"/>
      <c r="D40" s="279"/>
      <c r="E40" s="279"/>
      <c r="F40" s="279"/>
      <c r="G40" s="279"/>
      <c r="H40" s="279"/>
      <c r="I40" s="279"/>
    </row>
  </sheetData>
  <mergeCells count="1">
    <mergeCell ref="A1:I40"/>
  </mergeCells>
  <printOptions horizontalCentered="1"/>
  <pageMargins left="0.51181102362204722" right="0.51181102362204722" top="0.74803149606299213" bottom="0.74803149606299213" header="0.31496062992125984" footer="0.31496062992125984"/>
  <pageSetup paperSize="9" scale="81" orientation="portrait" r:id="rId1"/>
  <rowBreaks count="1" manualBreakCount="1">
    <brk id="33"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http://purl.org/dc/dcmitype/"/>
    <ds:schemaRef ds:uri="http://schemas.microsoft.com/office/2006/documentManagement/types"/>
    <ds:schemaRef ds:uri="http://purl.org/dc/elements/1.1/"/>
    <ds:schemaRef ds:uri="2090b57c-2e4d-4ed9-b313-510fc704fe75"/>
    <ds:schemaRef ds:uri="http://www.w3.org/XML/1998/namespace"/>
    <ds:schemaRef ds:uri="http://schemas.openxmlformats.org/package/2006/metadata/core-properties"/>
    <ds:schemaRef ds:uri="f00c05a3-a522-4b3b-aeec-75a37a6bc44f"/>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Notes!Print_Area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Jovanović Mihael</cp:lastModifiedBy>
  <cp:lastPrinted>2026-07-16T11:45:07Z</cp:lastPrinted>
  <dcterms:created xsi:type="dcterms:W3CDTF">2008-10-17T11:51:54Z</dcterms:created>
  <dcterms:modified xsi:type="dcterms:W3CDTF">2026-07-16T12:22:52Z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